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45" windowHeight="5505" tabRatio="950" firstSheet="11" activeTab="14"/>
  </bookViews>
  <sheets>
    <sheet name="Parameter" sheetId="1" r:id="rId1"/>
    <sheet name="MDL &amp; Reporting Limit (PQL)" sheetId="2" r:id="rId2"/>
    <sheet name="Metal Standards" sheetId="3" r:id="rId3"/>
    <sheet name="Water Column Profile pH" sheetId="4" r:id="rId4"/>
    <sheet name="Water Column Profile Cond" sheetId="5" r:id="rId5"/>
    <sheet name="Water Column Profile DO" sheetId="6" r:id="rId6"/>
    <sheet name="Water Column Profile Temp " sheetId="7" r:id="rId7"/>
    <sheet name="Water Column Profile Phosporus" sheetId="8" r:id="rId8"/>
    <sheet name="Alkalinity as CaCO3" sheetId="9" r:id="rId9"/>
    <sheet name="Chlorophyll a" sheetId="10" r:id="rId10"/>
    <sheet name="Conductivity" sheetId="11" r:id="rId11"/>
    <sheet name="Instantaneous Streamflow" sheetId="12" r:id="rId12"/>
    <sheet name="NO2-NO3 as N, dissolved" sheetId="13" r:id="rId13"/>
    <sheet name="Nitrogen, ammonia" sheetId="14" r:id="rId14"/>
    <sheet name="Nitrogen (TKN), total" sheetId="15" r:id="rId15"/>
    <sheet name="Oxygen, dissolved" sheetId="16" r:id="rId16"/>
    <sheet name="pH" sheetId="17" r:id="rId17"/>
    <sheet name="Phosphorus, ortho total" sheetId="18" r:id="rId18"/>
    <sheet name="Phosphorus, total" sheetId="19" r:id="rId19"/>
    <sheet name="Plankton" sheetId="20" r:id="rId20"/>
    <sheet name="Residue, Non-Filterable (TSS)" sheetId="21" r:id="rId21"/>
    <sheet name="Sampling depth" sheetId="22" r:id="rId22"/>
    <sheet name="Secchi depth" sheetId="23" r:id="rId23"/>
    <sheet name="Temperature" sheetId="24" r:id="rId24"/>
    <sheet name="Time" sheetId="25" r:id="rId25"/>
    <sheet name="Total Depth" sheetId="26" r:id="rId26"/>
    <sheet name="Chlorophyll a vs. Phosphorus" sheetId="27" r:id="rId27"/>
  </sheets>
  <definedNames>
    <definedName name="_xlnm.Print_Titles" localSheetId="1">'MDL &amp; Reporting Limit (PQL)'!$1:$1</definedName>
  </definedNames>
  <calcPr calcMode="manual" fullCalcOnLoad="1"/>
</workbook>
</file>

<file path=xl/comments8.xml><?xml version="1.0" encoding="utf-8"?>
<comments xmlns="http://schemas.openxmlformats.org/spreadsheetml/2006/main">
  <authors>
    <author>karlie.mark</author>
  </authors>
  <commentList>
    <comment ref="L4" authorId="0">
      <text>
        <r>
          <rPr>
            <b/>
            <sz val="8"/>
            <rFont val="Tahoma"/>
            <family val="2"/>
          </rPr>
          <t>karlie.mark:</t>
        </r>
        <r>
          <rPr>
            <sz val="8"/>
            <rFont val="Tahoma"/>
            <family val="2"/>
          </rPr>
          <t xml:space="preserve">
1100 reading not included.</t>
        </r>
      </text>
    </comment>
  </commentList>
</comments>
</file>

<file path=xl/sharedStrings.xml><?xml version="1.0" encoding="utf-8"?>
<sst xmlns="http://schemas.openxmlformats.org/spreadsheetml/2006/main" count="731" uniqueCount="324">
  <si>
    <t>Station Name</t>
  </si>
  <si>
    <t>Units = m</t>
  </si>
  <si>
    <t>Units = hours/minutes</t>
  </si>
  <si>
    <t>Units = standard units</t>
  </si>
  <si>
    <t>Units = mg/l</t>
  </si>
  <si>
    <t>Units = cfs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</si>
  <si>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</si>
  <si>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</si>
  <si>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</si>
  <si>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</si>
  <si>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</si>
  <si>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</si>
  <si>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</si>
  <si>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</si>
  <si>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</si>
  <si>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</si>
  <si>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</si>
  <si>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</si>
  <si>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</si>
  <si>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</si>
  <si>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</si>
  <si>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</si>
  <si>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</si>
  <si>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</si>
  <si>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</si>
  <si>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</si>
  <si>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</si>
  <si>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</si>
  <si>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</si>
  <si>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M200.7 ICP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</si>
  <si>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</si>
  <si>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</si>
  <si>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</si>
  <si>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</si>
  <si>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</si>
  <si>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</si>
  <si>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</si>
  <si>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</si>
  <si>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Carbon, total organic 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</si>
  <si>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</si>
  <si>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</si>
  <si>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</si>
  <si>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</si>
  <si>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</si>
  <si>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</si>
  <si>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</si>
  <si>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</si>
  <si>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</si>
  <si>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</si>
  <si>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</si>
  <si>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</si>
  <si>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</si>
  <si>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</si>
  <si>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</si>
  <si>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</si>
  <si>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</si>
  <si>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</si>
  <si>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</si>
  <si>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</si>
  <si>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</si>
  <si>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</si>
  <si>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</si>
  <si>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</si>
  <si>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</si>
  <si>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</si>
  <si>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</si>
  <si>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</si>
  <si>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</si>
  <si>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</si>
  <si>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</si>
  <si>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</si>
  <si>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</si>
  <si>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</si>
  <si>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Hardness as CaCO3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</si>
  <si>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</si>
  <si>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</si>
  <si>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</si>
  <si>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</si>
  <si>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</si>
  <si>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</si>
  <si>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</si>
  <si>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</si>
  <si>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</si>
  <si>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</si>
  <si>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Iron, dissolved</t>
  </si>
  <si>
    <t>mg/L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</si>
  <si>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</si>
  <si>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</si>
  <si>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</si>
  <si>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</si>
  <si>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</si>
  <si>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</si>
  <si>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</si>
  <si>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</si>
  <si>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</si>
  <si>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Mercury, dissolved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</si>
  <si>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</si>
  <si>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</si>
  <si>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</si>
  <si>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</si>
  <si>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</si>
  <si>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</si>
  <si>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</si>
  <si>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</si>
  <si>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</si>
  <si>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</si>
  <si>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</si>
  <si>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</si>
  <si>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</si>
  <si>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Nitrate/Nitrite as N, dissolve</t>
  </si>
  <si>
    <t>M353.2 - Automated Cadmium Reduction</t>
  </si>
  <si>
    <t>NO2(N)</t>
  </si>
  <si>
    <t>Nitrite as N, dissolved</t>
  </si>
  <si>
    <t>N(NH3)</t>
  </si>
  <si>
    <t>Nitrogen, ammonia</t>
  </si>
  <si>
    <t>M350.1 - Automated Phenate</t>
  </si>
  <si>
    <t>N total</t>
  </si>
  <si>
    <t>Nitrogen,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</si>
  <si>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</si>
  <si>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</si>
  <si>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</si>
  <si>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</si>
  <si>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</si>
  <si>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</si>
  <si>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</si>
  <si>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</si>
  <si>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 (particulate)</t>
  </si>
  <si>
    <t>Phosphorus, particulate</t>
  </si>
  <si>
    <t>calculation</t>
  </si>
  <si>
    <t>P4(tot)</t>
  </si>
  <si>
    <t>Phosphorus, ortho total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</si>
  <si>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</si>
  <si>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</si>
  <si>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</si>
  <si>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</si>
  <si>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</si>
  <si>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</si>
  <si>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</si>
  <si>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</si>
  <si>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</si>
  <si>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</si>
  <si>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</si>
  <si>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</si>
  <si>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</si>
  <si>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</si>
  <si>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</si>
  <si>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</si>
  <si>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</si>
  <si>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</si>
  <si>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</si>
  <si>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</si>
  <si>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</si>
  <si>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</si>
  <si>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</si>
  <si>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</si>
  <si>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</si>
  <si>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</si>
  <si>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</si>
  <si>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</si>
  <si>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</si>
  <si>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</si>
  <si>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</si>
  <si>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</si>
  <si>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</si>
  <si>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</si>
  <si>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</si>
  <si>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</si>
  <si>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</si>
  <si>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</si>
  <si>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</si>
  <si>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</si>
  <si>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</si>
  <si>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</si>
  <si>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</si>
  <si>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</si>
  <si>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</si>
  <si>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</si>
  <si>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</si>
  <si>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</si>
  <si>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</si>
  <si>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</si>
  <si>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</si>
  <si>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</si>
  <si>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</si>
  <si>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</si>
  <si>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</si>
  <si>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</si>
  <si>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</si>
  <si>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</si>
  <si>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</si>
  <si>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 xml:space="preserve">Arsenic, total </t>
  </si>
  <si>
    <t xml:space="preserve">Cadmium, dissolved </t>
  </si>
  <si>
    <t>M200.8 ICP-MS</t>
  </si>
  <si>
    <t>M415.1 Combustion/IR</t>
  </si>
  <si>
    <t>10200 H (modified)</t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</si>
  <si>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</si>
  <si>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</si>
  <si>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</si>
  <si>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</si>
  <si>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</si>
  <si>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</si>
  <si>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2340 C (modified)</t>
  </si>
  <si>
    <t xml:space="preserve">Iron, total recoverable </t>
  </si>
  <si>
    <t xml:space="preserve">Lead, dissolved </t>
  </si>
  <si>
    <t xml:space="preserve">Manganese, dissolved </t>
  </si>
  <si>
    <t xml:space="preserve">M245.1 CVAA </t>
  </si>
  <si>
    <t xml:space="preserve">Nickel, dissolved </t>
  </si>
  <si>
    <t>4500-NO3 I</t>
  </si>
  <si>
    <t>QuickChem 10-107-06-3-D</t>
  </si>
  <si>
    <t>4500-N B (modified)</t>
  </si>
  <si>
    <t>4500-P G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</si>
  <si>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</si>
  <si>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</si>
  <si>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</si>
  <si>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</si>
  <si>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</si>
  <si>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</si>
  <si>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</si>
  <si>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</si>
  <si>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r>
      <t xml:space="preserve">Chlorophyll </t>
    </r>
    <r>
      <rPr>
        <i/>
        <sz val="10"/>
        <rFont val="Arial"/>
        <family val="2"/>
      </rPr>
      <t>a</t>
    </r>
  </si>
  <si>
    <r>
      <t>mg/m</t>
    </r>
    <r>
      <rPr>
        <vertAlign val="superscript"/>
        <sz val="10"/>
        <rFont val="Arial"/>
        <family val="2"/>
      </rPr>
      <t>3</t>
    </r>
  </si>
  <si>
    <t>Metal Data and Standards in Segments 6a and 6b</t>
  </si>
  <si>
    <t>South Platte River 2003 Data</t>
  </si>
  <si>
    <t>South Platte River 2004 Data</t>
  </si>
  <si>
    <t>Standard</t>
  </si>
  <si>
    <t>Metal </t>
  </si>
  <si>
    <t>Segment 6a River</t>
  </si>
  <si>
    <t>Segment 6b Reservoir</t>
  </si>
  <si>
    <t xml:space="preserve">Assessed Water Quality Standard </t>
  </si>
  <si>
    <t>Max ug/l</t>
  </si>
  <si>
    <t>Standard Type</t>
  </si>
  <si>
    <t>Standard (ug/l)</t>
  </si>
  <si>
    <t>Silver (Dissolved)</t>
  </si>
  <si>
    <t>Ag(ac)=TVS</t>
  </si>
  <si>
    <t> Trout= 0.089 ug/l</t>
  </si>
  <si>
    <t>Arsenic (Total)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</si>
  <si>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</si>
  <si>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</si>
  <si>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</si>
  <si>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</si>
  <si>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</si>
  <si>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</si>
  <si>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</si>
  <si>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</si>
  <si>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</si>
  <si>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</si>
  <si>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</si>
  <si>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</si>
  <si>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</si>
  <si>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</si>
  <si>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</si>
  <si>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</si>
  <si>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</si>
  <si>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</si>
  <si>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</si>
  <si>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</si>
  <si>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</si>
  <si>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</si>
  <si>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</si>
  <si>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</si>
  <si>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</si>
  <si>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</si>
  <si>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SP Hardness 111 mg/l</t>
  </si>
  <si>
    <t>Depth (m)</t>
  </si>
  <si>
    <t>Units = mg/L</t>
  </si>
  <si>
    <t>Units = DEGREES C</t>
  </si>
  <si>
    <t>Chatfield Reservoir Effluent at City Ditch Headgate</t>
  </si>
  <si>
    <t>S. Platte River above Chatfield Reservoir (@ bridge)</t>
  </si>
  <si>
    <t>Plum Creek Influent to Chatfield Reservoir</t>
  </si>
  <si>
    <r>
      <t xml:space="preserve">Units = </t>
    </r>
    <r>
      <rPr>
        <sz val="10"/>
        <rFont val="Arial"/>
        <family val="0"/>
      </rPr>
      <t>μs/cm</t>
    </r>
  </si>
  <si>
    <t>Units = μg/l</t>
  </si>
  <si>
    <t>°</t>
  </si>
  <si>
    <t>Chatfield Reservoir</t>
  </si>
  <si>
    <t xml:space="preserve">Chatfield Reservoir </t>
  </si>
  <si>
    <t>Units = µg/L</t>
  </si>
  <si>
    <t xml:space="preserve">Chatfield Reservoir  </t>
  </si>
  <si>
    <t>pH (Standard unit)</t>
  </si>
  <si>
    <t>Specific Conductivity (uS/cm)</t>
  </si>
  <si>
    <t>Dissolved Oxygen (mg/L)</t>
  </si>
  <si>
    <t>Chatfield Reservoir Profile</t>
  </si>
  <si>
    <t>Chatfield Reservoir*</t>
  </si>
  <si>
    <t>* Based on average of top three meters.</t>
  </si>
  <si>
    <t>top 3 avg=</t>
  </si>
  <si>
    <t xml:space="preserve">Chatfield Reservoir*   </t>
  </si>
  <si>
    <t>top 3m avg=</t>
  </si>
  <si>
    <t>regulation standard`</t>
  </si>
  <si>
    <t>Growing Season Average</t>
  </si>
  <si>
    <t>Growing Season Standard</t>
  </si>
  <si>
    <t>Assessment Threshold</t>
  </si>
  <si>
    <t>Units = Count/mL</t>
  </si>
  <si>
    <t>Total Organisms</t>
  </si>
  <si>
    <t>Asterionella</t>
  </si>
  <si>
    <t>Cyclotella</t>
  </si>
  <si>
    <t>Diatoma</t>
  </si>
  <si>
    <t>Fragilaria</t>
  </si>
  <si>
    <t>Melosira</t>
  </si>
  <si>
    <t>Stephanodiscus</t>
  </si>
  <si>
    <t>Chlorococcum</t>
  </si>
  <si>
    <t>Microcystis</t>
  </si>
  <si>
    <t>Actinophrys</t>
  </si>
  <si>
    <t>Chlamydomonas</t>
  </si>
  <si>
    <t>Dinobryon</t>
  </si>
  <si>
    <t>Cyclops</t>
  </si>
  <si>
    <t>Navicula</t>
  </si>
  <si>
    <t>Chroococcus</t>
  </si>
  <si>
    <t>Scenedusmus</t>
  </si>
  <si>
    <t>Keratella</t>
  </si>
  <si>
    <t>Ankistrodesmus</t>
  </si>
  <si>
    <t>Tabellaria</t>
  </si>
  <si>
    <t>Cocconeis</t>
  </si>
  <si>
    <t>Synedra</t>
  </si>
  <si>
    <t>Cymbella</t>
  </si>
  <si>
    <t>Hannaea</t>
  </si>
  <si>
    <t>Avg Growing Season=</t>
  </si>
  <si>
    <t>Avg Growing Season =</t>
  </si>
  <si>
    <r>
      <t>Temperature (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>C)</t>
    </r>
  </si>
  <si>
    <t>Ceratium</t>
  </si>
  <si>
    <t>Anabaena</t>
  </si>
  <si>
    <t>Asplanchna</t>
  </si>
  <si>
    <t>Euglena</t>
  </si>
  <si>
    <t>Regulation Standard`</t>
  </si>
  <si>
    <t>Cholorphyll Units = µg/L</t>
  </si>
  <si>
    <t>Phosphorus Units = μg/l</t>
  </si>
  <si>
    <t>Phosphorus (ug/L)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</si>
</sst>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/d/yy;@"/>
    <numFmt numFmtId="169" formatCode="[$-409]dddd\,\ mmmm\ dd\,\ yyyy"/>
    <numFmt numFmtId="170" formatCode="[$-409]mmm\-yy;@"/>
    <numFmt numFmtId="171" formatCode="mmm\-yyyy"/>
    <numFmt numFmtId="172" formatCode="0.000000"/>
    <numFmt numFmtId="173" formatCode="0.00000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10.5"/>
      <color indexed="8"/>
      <name val="Arial"/>
      <family val="2"/>
    </font>
    <font>
      <sz val="10.25"/>
      <color indexed="8"/>
      <name val="Arial"/>
      <family val="2"/>
    </font>
    <font>
      <sz val="12"/>
      <color indexed="8"/>
      <name val="Arial"/>
      <family val="2"/>
    </font>
    <font>
      <vertAlign val="superscript"/>
      <sz val="9.75"/>
      <color indexed="8"/>
      <name val="Arial"/>
      <family val="2"/>
    </font>
    <font>
      <sz val="8.2"/>
      <color indexed="8"/>
      <name val="Arial"/>
      <family val="2"/>
    </font>
    <font>
      <sz val="7.8"/>
      <color indexed="8"/>
      <name val="Arial"/>
      <family val="2"/>
    </font>
    <font>
      <sz val="8.45"/>
      <color indexed="8"/>
      <name val="Arial"/>
      <family val="2"/>
    </font>
    <font>
      <sz val="8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1.75"/>
      <color indexed="8"/>
      <name val="Arial"/>
      <family val="2"/>
    </font>
    <font>
      <sz val="8.3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35" borderId="0" xfId="0" applyFont="1" applyFill="1" applyAlignment="1">
      <alignment/>
    </xf>
    <xf numFmtId="165" fontId="2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0" fontId="3" fillId="37" borderId="0" xfId="0" applyFont="1" applyFill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2" fillId="35" borderId="0" xfId="0" applyNumberFormat="1" applyFont="1" applyFill="1" applyAlignment="1">
      <alignment horizontal="center"/>
    </xf>
    <xf numFmtId="14" fontId="12" fillId="35" borderId="0" xfId="0" applyNumberFormat="1" applyFont="1" applyFill="1" applyAlignment="1">
      <alignment horizontal="center" vertical="top" wrapText="1"/>
    </xf>
    <xf numFmtId="14" fontId="12" fillId="35" borderId="0" xfId="0" applyNumberFormat="1" applyFont="1" applyFill="1" applyAlignment="1">
      <alignment horizontal="center" vertical="top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168" fontId="2" fillId="33" borderId="0" xfId="0" applyNumberFormat="1" applyFont="1" applyFill="1" applyAlignment="1">
      <alignment horizontal="center"/>
    </xf>
    <xf numFmtId="168" fontId="13" fillId="33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16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2" fillId="33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2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8" fontId="1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38" borderId="0" xfId="0" applyFont="1" applyFill="1" applyAlignment="1">
      <alignment/>
    </xf>
    <xf numFmtId="165" fontId="0" fillId="38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65" fontId="0" fillId="34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17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/>
    </xf>
    <xf numFmtId="0" fontId="17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19" fillId="35" borderId="0" xfId="0" applyNumberFormat="1" applyFont="1" applyFill="1" applyAlignment="1">
      <alignment horizontal="center"/>
    </xf>
    <xf numFmtId="14" fontId="19" fillId="35" borderId="0" xfId="0" applyNumberFormat="1" applyFont="1" applyFill="1" applyAlignment="1">
      <alignment horizontal="center" vertical="top" wrapText="1"/>
    </xf>
    <xf numFmtId="14" fontId="19" fillId="35" borderId="0" xfId="0" applyNumberFormat="1" applyFont="1" applyFill="1" applyAlignment="1">
      <alignment horizontal="center" vertical="top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" fontId="17" fillId="0" borderId="0" xfId="0" applyNumberFormat="1" applyFont="1" applyAlignment="1">
      <alignment/>
    </xf>
    <xf numFmtId="0" fontId="19" fillId="35" borderId="0" xfId="0" applyFont="1" applyFill="1" applyAlignment="1">
      <alignment/>
    </xf>
    <xf numFmtId="0" fontId="19" fillId="37" borderId="0" xfId="0" applyFont="1" applyFill="1" applyAlignment="1">
      <alignment horizontal="center"/>
    </xf>
    <xf numFmtId="164" fontId="17" fillId="0" borderId="0" xfId="0" applyNumberFormat="1" applyFont="1" applyAlignment="1">
      <alignment/>
    </xf>
    <xf numFmtId="164" fontId="17" fillId="0" borderId="0" xfId="0" applyNumberFormat="1" applyFont="1" applyAlignment="1">
      <alignment horizontal="right"/>
    </xf>
    <xf numFmtId="0" fontId="3" fillId="35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77" fillId="0" borderId="0" xfId="0" applyFont="1" applyAlignment="1">
      <alignment/>
    </xf>
    <xf numFmtId="2" fontId="0" fillId="0" borderId="0" xfId="0" applyNumberFormat="1" applyFont="1" applyAlignment="1">
      <alignment/>
    </xf>
    <xf numFmtId="0" fontId="78" fillId="0" borderId="0" xfId="0" applyFont="1" applyAlignment="1">
      <alignment/>
    </xf>
    <xf numFmtId="165" fontId="0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78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12" fillId="0" borderId="0" xfId="0" applyNumberFormat="1" applyFont="1" applyFill="1" applyAlignment="1">
      <alignment horizontal="center" vertical="top"/>
    </xf>
    <xf numFmtId="14" fontId="19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20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9" fillId="40" borderId="12" xfId="0" applyFont="1" applyFill="1" applyBorder="1" applyAlignment="1">
      <alignment horizontal="center" wrapText="1"/>
    </xf>
    <xf numFmtId="0" fontId="9" fillId="40" borderId="15" xfId="0" applyFont="1" applyFill="1" applyBorder="1" applyAlignment="1">
      <alignment horizontal="center" vertical="top" wrapText="1"/>
    </xf>
    <xf numFmtId="0" fontId="9" fillId="40" borderId="16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35" borderId="0" xfId="0" applyFont="1" applyFill="1" applyAlignment="1">
      <alignment horizontal="center"/>
    </xf>
    <xf numFmtId="0" fontId="12" fillId="3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9" fillId="37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vs. Depth in Chatfield Reservoir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225"/>
          <c:w val="0.846"/>
          <c:h val="0.852"/>
        </c:manualLayout>
      </c:layout>
      <c:lineChart>
        <c:grouping val="standard"/>
        <c:varyColors val="0"/>
        <c:ser>
          <c:idx val="0"/>
          <c:order val="0"/>
          <c:tx>
            <c:v>1m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pH'!$B$5:$Q$5</c:f>
              <c:numCache/>
            </c:numRef>
          </c:val>
          <c:smooth val="0"/>
        </c:ser>
        <c:ser>
          <c:idx val="1"/>
          <c:order val="1"/>
          <c:tx>
            <c:v>2m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pH'!$B$6:$Q$6</c:f>
              <c:numCache/>
            </c:numRef>
          </c:val>
          <c:smooth val="0"/>
        </c:ser>
        <c:ser>
          <c:idx val="2"/>
          <c:order val="2"/>
          <c:tx>
            <c:v>3m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pH'!$B$7:$Q$7</c:f>
              <c:numCache/>
            </c:numRef>
          </c:val>
          <c:smooth val="0"/>
        </c:ser>
        <c:ser>
          <c:idx val="3"/>
          <c:order val="3"/>
          <c:tx>
            <c:v>4m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pH'!$B$8:$Q$8</c:f>
              <c:numCache/>
            </c:numRef>
          </c:val>
          <c:smooth val="0"/>
        </c:ser>
        <c:ser>
          <c:idx val="4"/>
          <c:order val="4"/>
          <c:tx>
            <c:v>5m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pH'!$B$9:$Q$9</c:f>
              <c:numCache/>
            </c:numRef>
          </c:val>
          <c:smooth val="0"/>
        </c:ser>
        <c:ser>
          <c:idx val="5"/>
          <c:order val="5"/>
          <c:tx>
            <c:v>6m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pH'!$B$10:$Q$10</c:f>
              <c:numCache/>
            </c:numRef>
          </c:val>
          <c:smooth val="0"/>
        </c:ser>
        <c:ser>
          <c:idx val="6"/>
          <c:order val="6"/>
          <c:tx>
            <c:v>7m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pH'!$B$11:$Q$11</c:f>
              <c:numCache/>
            </c:numRef>
          </c:val>
          <c:smooth val="0"/>
        </c:ser>
        <c:ser>
          <c:idx val="7"/>
          <c:order val="7"/>
          <c:tx>
            <c:v>8m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pH'!$B$12:$P$12</c:f>
              <c:numCache/>
            </c:numRef>
          </c:val>
          <c:smooth val="0"/>
        </c:ser>
        <c:ser>
          <c:idx val="8"/>
          <c:order val="8"/>
          <c:tx>
            <c:v>9m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pH'!$B$13:$P$13</c:f>
              <c:numCache/>
            </c:numRef>
          </c:val>
          <c:smooth val="0"/>
        </c:ser>
        <c:ser>
          <c:idx val="9"/>
          <c:order val="9"/>
          <c:tx>
            <c:v>10m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pH'!$B$14:$P$14</c:f>
              <c:numCache/>
            </c:numRef>
          </c:val>
          <c:smooth val="0"/>
        </c:ser>
        <c:ser>
          <c:idx val="10"/>
          <c:order val="10"/>
          <c:tx>
            <c:v>11m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pH'!$B$15:$P$15</c:f>
              <c:numCache/>
            </c:numRef>
          </c:val>
          <c:smooth val="0"/>
        </c:ser>
        <c:ser>
          <c:idx val="11"/>
          <c:order val="11"/>
          <c:tx>
            <c:v>12m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'Water Column Profile pH'!$B$16:$Q$16</c:f>
              <c:numCache/>
            </c:numRef>
          </c:val>
          <c:smooth val="0"/>
        </c:ser>
        <c:ser>
          <c:idx val="12"/>
          <c:order val="12"/>
          <c:tx>
            <c:v>13m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'Water Column Profile pH'!$B$17:$Q$17</c:f>
              <c:numCache/>
            </c:numRef>
          </c:val>
          <c:smooth val="0"/>
        </c:ser>
        <c:ser>
          <c:idx val="13"/>
          <c:order val="13"/>
          <c:tx>
            <c:v>14m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pH'!$B$18:$O$18</c:f>
              <c:numCache/>
            </c:numRef>
          </c:val>
          <c:smooth val="0"/>
        </c:ser>
        <c:ser>
          <c:idx val="14"/>
          <c:order val="14"/>
          <c:tx>
            <c:v>15m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'Water Column Profile pH'!$B$19:$O$19</c:f>
              <c:numCache/>
            </c:numRef>
          </c:val>
          <c:smooth val="0"/>
        </c:ser>
        <c:ser>
          <c:idx val="15"/>
          <c:order val="15"/>
          <c:tx>
            <c:v>16m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'Water Column Profile pH'!$B$20:$O$20</c:f>
              <c:numCache/>
            </c:numRef>
          </c:val>
          <c:smooth val="0"/>
        </c:ser>
        <c:ser>
          <c:idx val="16"/>
          <c:order val="16"/>
          <c:tx>
            <c:v>17m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'Water Column Profile pH'!$B$21:$O$21</c:f>
              <c:numCache/>
            </c:numRef>
          </c:val>
          <c:smooth val="0"/>
        </c:ser>
        <c:ser>
          <c:idx val="17"/>
          <c:order val="17"/>
          <c:tx>
            <c:v>18m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pH'!$B$22:$O$22</c:f>
              <c:numCache/>
            </c:numRef>
          </c:val>
          <c:smooth val="0"/>
        </c:ser>
        <c:marker val="1"/>
        <c:axId val="30270866"/>
        <c:axId val="4002339"/>
      </c:lineChart>
      <c:dateAx>
        <c:axId val="30270866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 val="autoZero"/>
        <c:auto val="0"/>
        <c:baseTimeUnit val="days"/>
        <c:majorUnit val="1"/>
        <c:majorTimeUnit val="months"/>
        <c:minorUnit val="80"/>
        <c:minorTimeUnit val="days"/>
        <c:noMultiLvlLbl val="0"/>
      </c:dateAx>
      <c:valAx>
        <c:axId val="4002339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70866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01575"/>
          <c:w val="0.08525"/>
          <c:h val="0.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Nitrite-Nitrate Concentrations</a:t>
            </a:r>
          </a:p>
        </c:rich>
      </c:tx>
      <c:layout>
        <c:manualLayout>
          <c:xMode val="factor"/>
          <c:yMode val="factor"/>
          <c:x val="0.0082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5425"/>
          <c:w val="0.76225"/>
          <c:h val="0.7842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'NO2-NO3 as N, dissolved'!$B$1:$AD$1</c:f>
              <c:strCache/>
            </c:strRef>
          </c:cat>
          <c:val>
            <c:numRef>
              <c:f>'NO2-NO3 as N, dissolved'!$B$2:$AD$2</c:f>
              <c:numCache/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'NO2-NO3 as N, dissolved'!$B$1:$AD$1</c:f>
              <c:strCache/>
            </c:strRef>
          </c:cat>
          <c:val>
            <c:numRef>
              <c:f>'NO2-NO3 as N, dissolved'!$B$3:$AD$3</c:f>
              <c:numCache/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'NO2-NO3 as N, dissolved'!$B$1:$AD$1</c:f>
              <c:strCache/>
            </c:strRef>
          </c:cat>
          <c:val>
            <c:numRef>
              <c:f>'NO2-NO3 as N, dissolved'!$B$4:$AD$4</c:f>
              <c:numCache/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'NO2-NO3 as N, dissolved'!$B$1:$AD$1</c:f>
              <c:strCache/>
            </c:strRef>
          </c:cat>
          <c:val>
            <c:numRef>
              <c:f>'NO2-NO3 as N, dissolved'!$B$5:$AD$5</c:f>
              <c:numCache/>
            </c:numRef>
          </c:val>
          <c:smooth val="0"/>
        </c:ser>
        <c:marker val="1"/>
        <c:axId val="63672588"/>
        <c:axId val="36182381"/>
      </c:lineChart>
      <c:dateAx>
        <c:axId val="63672588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8238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18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NO2-NO3 Concentration (mg/L)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313"/>
          <c:w val="0.178"/>
          <c:h val="0.3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Ammonia Concentrations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44"/>
          <c:w val="0.82675"/>
          <c:h val="0.7797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'Nitrogen, ammonia'!$B$1:$AC$1</c:f>
              <c:strCache/>
            </c:strRef>
          </c:cat>
          <c:val>
            <c:numRef>
              <c:f>'Nitrogen, ammonia'!$B$2:$AC$2</c:f>
              <c:numCache/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'Nitrogen, ammonia'!$B$1:$AC$1</c:f>
              <c:strCache/>
            </c:strRef>
          </c:cat>
          <c:val>
            <c:numRef>
              <c:f>'Nitrogen, ammonia'!$B$3:$AC$3</c:f>
              <c:numCache/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'Nitrogen, ammonia'!$B$1:$AC$1</c:f>
              <c:strCache/>
            </c:strRef>
          </c:cat>
          <c:val>
            <c:numRef>
              <c:f>'Nitrogen, ammonia'!$B$4:$AC$4</c:f>
              <c:numCache/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'Nitrogen, ammonia'!$B$1:$AC$1</c:f>
              <c:strCache/>
            </c:strRef>
          </c:cat>
          <c:val>
            <c:numRef>
              <c:f>'Nitrogen, ammonia'!$B$5:$AC$5</c:f>
              <c:numCache/>
            </c:numRef>
          </c:val>
          <c:smooth val="0"/>
        </c:ser>
        <c:marker val="1"/>
        <c:axId val="57205974"/>
        <c:axId val="45091719"/>
      </c:lineChart>
      <c:dateAx>
        <c:axId val="57205974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50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NO2-NO3 Concentration (mg/L)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272"/>
          <c:w val="0.156"/>
          <c:h val="0.4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Total Kjeldahl Nitrogen (TKN) Concentrations</a:t>
            </a:r>
          </a:p>
        </c:rich>
      </c:tx>
      <c:layout>
        <c:manualLayout>
          <c:xMode val="factor"/>
          <c:yMode val="factor"/>
          <c:x val="0.006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125"/>
          <c:w val="0.79075"/>
          <c:h val="0.816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'Nitrogen (TKN), total'!$B$1:$Y$1</c:f>
              <c:strCache/>
            </c:strRef>
          </c:cat>
          <c:val>
            <c:numRef>
              <c:f>'Nitrogen (TKN), total'!$B$2:$AA$2</c:f>
              <c:numCache/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'Nitrogen (TKN), total'!$B$1:$Y$1</c:f>
              <c:strCache/>
            </c:strRef>
          </c:cat>
          <c:val>
            <c:numRef>
              <c:f>'Nitrogen (TKN), total'!$B$3:$AA$3</c:f>
              <c:numCache/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'Nitrogen (TKN), total'!$B$1:$Y$1</c:f>
              <c:strCache/>
            </c:strRef>
          </c:cat>
          <c:val>
            <c:numRef>
              <c:f>'Nitrogen (TKN), total'!$B$4:$AA$4</c:f>
              <c:numCache/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'Nitrogen (TKN), total'!$B$1:$Y$1</c:f>
              <c:strCache/>
            </c:strRef>
          </c:cat>
          <c:val>
            <c:numRef>
              <c:f>'Nitrogen (TKN), total'!$B$5:$AA$5</c:f>
              <c:numCache/>
            </c:numRef>
          </c:val>
          <c:smooth val="0"/>
        </c:ser>
        <c:marker val="1"/>
        <c:axId val="3172288"/>
        <c:axId val="28550593"/>
      </c:lineChart>
      <c:dateAx>
        <c:axId val="3172288"/>
        <c:scaling>
          <c:orientation val="minMax"/>
          <c:max val="40543"/>
          <c:min val="40180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55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Kjeldahl Nitrogen (TKN) Conc. (mg/L)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52"/>
          <c:w val="0.185"/>
          <c:h val="0.5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pH Levels </a:t>
            </a:r>
          </a:p>
        </c:rich>
      </c:tx>
      <c:layout>
        <c:manualLayout>
          <c:xMode val="factor"/>
          <c:yMode val="factor"/>
          <c:x val="-0.013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05"/>
          <c:w val="0.8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pH!$B$1:$Y$1</c:f>
              <c:strCache/>
            </c:strRef>
          </c:cat>
          <c:val>
            <c:numRef>
              <c:f>pH!$B$2:$AB$2</c:f>
              <c:numCache/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pH!$B$1:$Y$1</c:f>
              <c:strCache/>
            </c:strRef>
          </c:cat>
          <c:val>
            <c:numRef>
              <c:f>pH!$B$3:$AB$3</c:f>
              <c:numCache/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pH!$B$1:$Y$1</c:f>
              <c:strCache/>
            </c:strRef>
          </c:cat>
          <c:val>
            <c:numRef>
              <c:f>pH!$B$4:$AB$4</c:f>
              <c:numCache/>
            </c:numRef>
          </c:val>
        </c:ser>
        <c:ser>
          <c:idx val="3"/>
          <c:order val="3"/>
          <c:tx>
            <c:v>Chatfield Reservoir (Avg. top 3m)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pH!$B$1:$Y$1</c:f>
              <c:strCache/>
            </c:strRef>
          </c:cat>
          <c:val>
            <c:numRef>
              <c:f>pH!$B$5:$Y$5</c:f>
              <c:numCache/>
            </c:numRef>
          </c:val>
        </c:ser>
        <c:axId val="55628746"/>
        <c:axId val="30896667"/>
      </c:barChart>
      <c:dateAx>
        <c:axId val="55628746"/>
        <c:scaling>
          <c:orientation val="minMax"/>
          <c:max val="4051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0896667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2"/>
          <c:w val="0.1715"/>
          <c:h val="0.4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Ortho Phosphorus Concentrations</a:t>
            </a:r>
          </a:p>
        </c:rich>
      </c:tx>
      <c:layout>
        <c:manualLayout>
          <c:xMode val="factor"/>
          <c:yMode val="factor"/>
          <c:x val="0.0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4125"/>
          <c:w val="0.744"/>
          <c:h val="0.8472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'Phosphorus, ortho total'!$B$1:$Y$1</c:f>
              <c:strCache/>
            </c:strRef>
          </c:cat>
          <c:val>
            <c:numRef>
              <c:f>'Phosphorus, ortho total'!$B$2:$Y$2</c:f>
              <c:numCache/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'Phosphorus, ortho total'!$B$1:$Y$1</c:f>
              <c:strCache/>
            </c:strRef>
          </c:cat>
          <c:val>
            <c:numRef>
              <c:f>'Phosphorus, ortho total'!$B$3:$Y$3</c:f>
              <c:numCache/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'Phosphorus, ortho total'!$B$1:$Y$1</c:f>
              <c:strCache/>
            </c:strRef>
          </c:cat>
          <c:val>
            <c:numRef>
              <c:f>'Phosphorus, ortho total'!$B$4:$Y$4</c:f>
              <c:numCache/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'Phosphorus, ortho total'!$B$5:$X$5</c:f>
              <c:numCache/>
            </c:numRef>
          </c:val>
          <c:smooth val="0"/>
        </c:ser>
        <c:marker val="1"/>
        <c:axId val="9634548"/>
        <c:axId val="19602069"/>
      </c:lineChart>
      <c:dateAx>
        <c:axId val="9634548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960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Ortho Phosphorus Concentration (mg/L)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34"/>
          <c:w val="0.20475"/>
          <c:h val="0.3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Outflow Total Phosphorus Concentration</a:t>
            </a:r>
          </a:p>
        </c:rich>
      </c:tx>
      <c:layout>
        <c:manualLayout>
          <c:xMode val="factor"/>
          <c:yMode val="factor"/>
          <c:x val="0.023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7"/>
          <c:w val="0.9425"/>
          <c:h val="0.8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'Phosphorus, total'!$B$1:$Y$1</c:f>
              <c:strCache/>
            </c:strRef>
          </c:cat>
          <c:val>
            <c:numRef>
              <c:f>'Phosphorus, total'!$B$2:$Y$2</c:f>
              <c:numCache/>
            </c:numRef>
          </c:val>
          <c:smooth val="0"/>
        </c:ser>
        <c:marker val="1"/>
        <c:axId val="42200894"/>
        <c:axId val="44263727"/>
      </c:lineChart>
      <c:dateAx>
        <c:axId val="42200894"/>
        <c:scaling>
          <c:orientation val="minMax"/>
          <c:max val="40542"/>
          <c:min val="40180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26372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Phosphorous Concentration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Total Phosphorus Concentration</a:t>
            </a:r>
          </a:p>
        </c:rich>
      </c:tx>
      <c:layout>
        <c:manualLayout>
          <c:xMode val="factor"/>
          <c:yMode val="factor"/>
          <c:x val="0.007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"/>
          <c:w val="0.840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total'!$B$1:$Z$1</c:f>
              <c:strCache/>
            </c:strRef>
          </c:cat>
          <c:val>
            <c:numRef>
              <c:f>'Phosphorus, total'!$B$2:$Z$2</c:f>
              <c:numCache/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total'!$B$1:$Z$1</c:f>
              <c:strCache/>
            </c:strRef>
          </c:cat>
          <c:val>
            <c:numRef>
              <c:f>'Phosphorus, total'!$B$3:$Z$3</c:f>
              <c:numCache/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total'!$B$1:$Z$1</c:f>
              <c:strCache/>
            </c:strRef>
          </c:cat>
          <c:val>
            <c:numRef>
              <c:f>'Phosphorus, total'!$B$4:$Z$4</c:f>
              <c:numCache/>
            </c:numRef>
          </c:val>
        </c:ser>
        <c:axId val="62829224"/>
        <c:axId val="28592105"/>
      </c:barChart>
      <c:dateAx>
        <c:axId val="62829224"/>
        <c:scaling>
          <c:orientation val="minMax"/>
          <c:max val="40513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859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 Concentration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51"/>
          <c:w val="0.12875"/>
          <c:h val="0.3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Chatfield Reservoir Total Phosphorus Concentration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3"/>
          <c:w val="0.9155"/>
          <c:h val="0.82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'Phosphorus, total'!$B$1:$Y$1</c:f>
              <c:strCache/>
            </c:strRef>
          </c:cat>
          <c:val>
            <c:numRef>
              <c:f>'Phosphorus, total'!$B$5:$Y$5</c:f>
              <c:numCache/>
            </c:numRef>
          </c:val>
          <c:smooth val="0"/>
        </c:ser>
        <c:ser>
          <c:idx val="1"/>
          <c:order val="1"/>
          <c:tx>
            <c:v>Standard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'Phosphorus, total'!$B$1:$Y$1</c:f>
              <c:strCache/>
            </c:strRef>
          </c:cat>
          <c:val>
            <c:numRef>
              <c:f>'Phosphorus, total'!$B$10:$Y$10</c:f>
              <c:numCache/>
            </c:numRef>
          </c:val>
          <c:smooth val="0"/>
        </c:ser>
        <c:ser>
          <c:idx val="3"/>
          <c:order val="2"/>
          <c:tx>
            <c:v>Assessment Threshold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'Phosphorus, total'!$B$1:$Y$1</c:f>
              <c:strCache/>
            </c:strRef>
          </c:cat>
          <c:val>
            <c:numRef>
              <c:f>'Phosphorus, total'!$B$12:$Y$12</c:f>
              <c:numCache/>
            </c:numRef>
          </c:val>
          <c:smooth val="0"/>
        </c:ser>
        <c:ser>
          <c:idx val="2"/>
          <c:order val="3"/>
          <c:tx>
            <c:v>Growing Season Average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'Phosphorus, total'!$B$1:$Y$1</c:f>
              <c:strCache/>
            </c:strRef>
          </c:cat>
          <c:val>
            <c:numRef>
              <c:f>'Phosphorus, total'!$B$11:$Y$11</c:f>
              <c:numCache/>
            </c:numRef>
          </c:val>
          <c:smooth val="0"/>
        </c:ser>
        <c:marker val="1"/>
        <c:axId val="56002354"/>
        <c:axId val="34259139"/>
      </c:lineChart>
      <c:dateAx>
        <c:axId val="56002354"/>
        <c:scaling>
          <c:orientation val="minMax"/>
          <c:max val="40543"/>
          <c:min val="40180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425913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Phosphorous Concentration (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Chatfield Reservoir Phytoplankton Species
</a:t>
            </a:r>
          </a:p>
        </c:rich>
      </c:tx>
      <c:layout>
        <c:manualLayout>
          <c:xMode val="factor"/>
          <c:yMode val="factor"/>
          <c:x val="-0.028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8"/>
          <c:w val="0.77375"/>
          <c:h val="0.90575"/>
        </c:manualLayout>
      </c:layout>
      <c:lineChart>
        <c:grouping val="standard"/>
        <c:varyColors val="0"/>
        <c:ser>
          <c:idx val="1"/>
          <c:order val="0"/>
          <c:tx>
            <c:strRef>
              <c:f>Plankton!$A$4</c:f>
              <c:strCache>
                <c:ptCount val="1"/>
                <c:pt idx="0">
                  <c:v>Actinophrys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Plankton!$B$4:$Q$4</c:f>
              <c:numCache/>
            </c:numRef>
          </c:val>
          <c:smooth val="0"/>
        </c:ser>
        <c:ser>
          <c:idx val="0"/>
          <c:order val="1"/>
          <c:tx>
            <c:strRef>
              <c:f>Plankton!$A$5</c:f>
              <c:strCache>
                <c:ptCount val="1"/>
                <c:pt idx="0">
                  <c:v>Anabaena</c:v>
                </c:pt>
              </c:strCache>
            </c:strRef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Plankton!$B$5:$Q$5</c:f>
              <c:numCache/>
            </c:numRef>
          </c:val>
          <c:smooth val="0"/>
        </c:ser>
        <c:ser>
          <c:idx val="2"/>
          <c:order val="2"/>
          <c:tx>
            <c:strRef>
              <c:f>Plankton!$A$6</c:f>
              <c:strCache>
                <c:ptCount val="1"/>
                <c:pt idx="0">
                  <c:v>Ankistrodesmus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Plankton!$B$6:$Q$6</c:f>
              <c:numCache/>
            </c:numRef>
          </c:val>
          <c:smooth val="0"/>
        </c:ser>
        <c:ser>
          <c:idx val="24"/>
          <c:order val="3"/>
          <c:tx>
            <c:strRef>
              <c:f>Plankton!$A$7</c:f>
              <c:strCache>
                <c:ptCount val="1"/>
                <c:pt idx="0">
                  <c:v>Asplanchna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Plankton!$B$7:$Q$7</c:f>
              <c:numCache/>
            </c:numRef>
          </c:val>
          <c:smooth val="0"/>
        </c:ser>
        <c:ser>
          <c:idx val="3"/>
          <c:order val="4"/>
          <c:tx>
            <c:strRef>
              <c:f>Plankton!$A$8</c:f>
              <c:strCache>
                <c:ptCount val="1"/>
                <c:pt idx="0">
                  <c:v>Asterionella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Plankton!$B$8:$Q$8</c:f>
              <c:numCache/>
            </c:numRef>
          </c:val>
          <c:smooth val="0"/>
        </c:ser>
        <c:ser>
          <c:idx val="23"/>
          <c:order val="5"/>
          <c:tx>
            <c:strRef>
              <c:f>Plankton!$A$9</c:f>
              <c:strCache>
                <c:ptCount val="1"/>
                <c:pt idx="0">
                  <c:v>Ceratium</c:v>
                </c:pt>
              </c:strCache>
            </c:strRef>
          </c:tx>
          <c:spPr>
            <a:ln w="3175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Plankton!$B$9:$Q$9</c:f>
              <c:numCache/>
            </c:numRef>
          </c:val>
          <c:smooth val="0"/>
        </c:ser>
        <c:ser>
          <c:idx val="4"/>
          <c:order val="6"/>
          <c:tx>
            <c:strRef>
              <c:f>Plankton!$A$10</c:f>
              <c:strCache>
                <c:ptCount val="1"/>
                <c:pt idx="0">
                  <c:v>Chlamydomonas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Plankton!$B$10:$Q$10</c:f>
              <c:numCache/>
            </c:numRef>
          </c:val>
          <c:smooth val="0"/>
        </c:ser>
        <c:ser>
          <c:idx val="5"/>
          <c:order val="7"/>
          <c:tx>
            <c:strRef>
              <c:f>Plankton!$A$11</c:f>
              <c:strCache>
                <c:ptCount val="1"/>
                <c:pt idx="0">
                  <c:v>Chlorococcum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Plankton!$B$11:$Q$11</c:f>
              <c:numCache/>
            </c:numRef>
          </c:val>
          <c:smooth val="0"/>
        </c:ser>
        <c:ser>
          <c:idx val="6"/>
          <c:order val="8"/>
          <c:tx>
            <c:strRef>
              <c:f>Plankton!$A$12</c:f>
              <c:strCache>
                <c:ptCount val="1"/>
                <c:pt idx="0">
                  <c:v>Chroococcus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Plankton!$B$12:$Q$12</c:f>
              <c:numCache/>
            </c:numRef>
          </c:val>
          <c:smooth val="0"/>
        </c:ser>
        <c:ser>
          <c:idx val="7"/>
          <c:order val="9"/>
          <c:tx>
            <c:strRef>
              <c:f>Plankton!$A$13</c:f>
              <c:strCache>
                <c:ptCount val="1"/>
                <c:pt idx="0">
                  <c:v>Cocconeis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Plankton!$B$13:$Q$13</c:f>
              <c:numCache/>
            </c:numRef>
          </c:val>
          <c:smooth val="0"/>
        </c:ser>
        <c:ser>
          <c:idx val="8"/>
          <c:order val="10"/>
          <c:tx>
            <c:strRef>
              <c:f>Plankton!$A$14</c:f>
              <c:strCache>
                <c:ptCount val="1"/>
                <c:pt idx="0">
                  <c:v>Cyclops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Plankton!$B$14:$Q$14</c:f>
              <c:numCache/>
            </c:numRef>
          </c:val>
          <c:smooth val="0"/>
        </c:ser>
        <c:ser>
          <c:idx val="9"/>
          <c:order val="11"/>
          <c:tx>
            <c:strRef>
              <c:f>Plankton!$A$15</c:f>
              <c:strCache>
                <c:ptCount val="1"/>
                <c:pt idx="0">
                  <c:v>Cyclotella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Plankton!$B$15:$Q$15</c:f>
              <c:numCache/>
            </c:numRef>
          </c:val>
          <c:smooth val="0"/>
        </c:ser>
        <c:ser>
          <c:idx val="10"/>
          <c:order val="12"/>
          <c:tx>
            <c:strRef>
              <c:f>Plankton!$A$16</c:f>
              <c:strCache>
                <c:ptCount val="1"/>
                <c:pt idx="0">
                  <c:v>Cymbella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Plankton!$B$16:$Q$16</c:f>
              <c:numCache/>
            </c:numRef>
          </c:val>
          <c:smooth val="0"/>
        </c:ser>
        <c:ser>
          <c:idx val="11"/>
          <c:order val="13"/>
          <c:tx>
            <c:strRef>
              <c:f>Plankton!$A$17</c:f>
              <c:strCache>
                <c:ptCount val="1"/>
                <c:pt idx="0">
                  <c:v>Diatoma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Plankton!$B$17:$Q$17</c:f>
              <c:numCache/>
            </c:numRef>
          </c:val>
          <c:smooth val="0"/>
        </c:ser>
        <c:ser>
          <c:idx val="12"/>
          <c:order val="14"/>
          <c:tx>
            <c:strRef>
              <c:f>Plankton!$A$18</c:f>
              <c:strCache>
                <c:ptCount val="1"/>
                <c:pt idx="0">
                  <c:v>Dinobryon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Plankton!$B$18:$Q$18</c:f>
              <c:numCache/>
            </c:numRef>
          </c:val>
          <c:smooth val="0"/>
        </c:ser>
        <c:ser>
          <c:idx val="25"/>
          <c:order val="15"/>
          <c:tx>
            <c:strRef>
              <c:f>Plankton!$A$19</c:f>
              <c:strCache>
                <c:ptCount val="1"/>
                <c:pt idx="0">
                  <c:v>Euglena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Plankton!$B$19:$Q$19</c:f>
              <c:numCache/>
            </c:numRef>
          </c:val>
          <c:smooth val="0"/>
        </c:ser>
        <c:ser>
          <c:idx val="13"/>
          <c:order val="16"/>
          <c:tx>
            <c:strRef>
              <c:f>Plankton!$A$20</c:f>
              <c:strCache>
                <c:ptCount val="1"/>
                <c:pt idx="0">
                  <c:v>Fragilaria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Plankton!$B$20:$Q$20</c:f>
              <c:numCache/>
            </c:numRef>
          </c:val>
          <c:smooth val="0"/>
        </c:ser>
        <c:ser>
          <c:idx val="14"/>
          <c:order val="17"/>
          <c:tx>
            <c:strRef>
              <c:f>Plankton!$A$21</c:f>
              <c:strCache>
                <c:ptCount val="1"/>
                <c:pt idx="0">
                  <c:v>Hannaea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Plankton!$B$21:$Q$21</c:f>
              <c:numCache/>
            </c:numRef>
          </c:val>
          <c:smooth val="0"/>
        </c:ser>
        <c:ser>
          <c:idx val="15"/>
          <c:order val="18"/>
          <c:tx>
            <c:strRef>
              <c:f>Plankton!$A$22</c:f>
              <c:strCache>
                <c:ptCount val="1"/>
                <c:pt idx="0">
                  <c:v>Keratella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Plankton!$B$22:$Q$22</c:f>
              <c:numCache/>
            </c:numRef>
          </c:val>
          <c:smooth val="0"/>
        </c:ser>
        <c:ser>
          <c:idx val="16"/>
          <c:order val="19"/>
          <c:tx>
            <c:strRef>
              <c:f>Plankton!$A$23</c:f>
              <c:strCache>
                <c:ptCount val="1"/>
                <c:pt idx="0">
                  <c:v>Melosira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Plankton!$B$23:$Q$23</c:f>
              <c:numCache/>
            </c:numRef>
          </c:val>
          <c:smooth val="0"/>
        </c:ser>
        <c:ser>
          <c:idx val="17"/>
          <c:order val="20"/>
          <c:tx>
            <c:strRef>
              <c:f>Plankton!$A$24</c:f>
              <c:strCache>
                <c:ptCount val="1"/>
                <c:pt idx="0">
                  <c:v>Microcystis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Plankton!$B$24:$Q$24</c:f>
              <c:numCache/>
            </c:numRef>
          </c:val>
          <c:smooth val="0"/>
        </c:ser>
        <c:ser>
          <c:idx val="18"/>
          <c:order val="21"/>
          <c:tx>
            <c:strRef>
              <c:f>Plankton!$A$25</c:f>
              <c:strCache>
                <c:ptCount val="1"/>
                <c:pt idx="0">
                  <c:v>Navicula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Plankton!$B$25:$Q$25</c:f>
              <c:numCache/>
            </c:numRef>
          </c:val>
          <c:smooth val="0"/>
        </c:ser>
        <c:ser>
          <c:idx val="19"/>
          <c:order val="22"/>
          <c:tx>
            <c:strRef>
              <c:f>Plankton!$A$26</c:f>
              <c:strCache>
                <c:ptCount val="1"/>
                <c:pt idx="0">
                  <c:v>Scenedusmus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Plankton!$B$26:$Q$26</c:f>
              <c:numCache/>
            </c:numRef>
          </c:val>
          <c:smooth val="0"/>
        </c:ser>
        <c:ser>
          <c:idx val="20"/>
          <c:order val="23"/>
          <c:tx>
            <c:strRef>
              <c:f>Plankton!$A$27</c:f>
              <c:strCache>
                <c:ptCount val="1"/>
                <c:pt idx="0">
                  <c:v>Stephanodiscus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Plankton!$B$27:$Q$27</c:f>
              <c:numCache/>
            </c:numRef>
          </c:val>
          <c:smooth val="0"/>
        </c:ser>
        <c:ser>
          <c:idx val="21"/>
          <c:order val="24"/>
          <c:tx>
            <c:strRef>
              <c:f>Plankton!$A$28</c:f>
              <c:strCache>
                <c:ptCount val="1"/>
                <c:pt idx="0">
                  <c:v>Synedra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Plankton!$B$28:$Q$28</c:f>
              <c:numCache/>
            </c:numRef>
          </c:val>
          <c:smooth val="0"/>
        </c:ser>
        <c:ser>
          <c:idx val="22"/>
          <c:order val="25"/>
          <c:tx>
            <c:strRef>
              <c:f>Plankton!$A$29</c:f>
              <c:strCache>
                <c:ptCount val="1"/>
                <c:pt idx="0">
                  <c:v>Tabellaria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Plankton!$B$29:$Q$29</c:f>
              <c:numCache/>
            </c:numRef>
          </c:val>
          <c:smooth val="0"/>
        </c:ser>
        <c:marker val="1"/>
        <c:axId val="39896796"/>
        <c:axId val="23526845"/>
      </c:lineChart>
      <c:dateAx>
        <c:axId val="39896796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84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52684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Phytoplankton Organism Count (Count/mL)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67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095"/>
          <c:w val="0.17"/>
          <c:h val="0.9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Effluent Temperature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125"/>
          <c:w val="0.94125"/>
          <c:h val="0.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Temperature!$B$1:$AC$1</c:f>
              <c:strCache/>
            </c:strRef>
          </c:cat>
          <c:val>
            <c:numRef>
              <c:f>Temperature!$B$2:$AC$2</c:f>
              <c:numCache/>
            </c:numRef>
          </c:val>
          <c:smooth val="0"/>
        </c:ser>
        <c:marker val="1"/>
        <c:axId val="10415014"/>
        <c:axId val="26626263"/>
      </c:lineChart>
      <c:dateAx>
        <c:axId val="10415014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626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62626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Electrical Conductivity (EC) vs. Depth in Chatfield Reservoir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725"/>
          <c:w val="0.8465"/>
          <c:h val="0.85025"/>
        </c:manualLayout>
      </c:layout>
      <c:lineChart>
        <c:grouping val="standard"/>
        <c:varyColors val="0"/>
        <c:ser>
          <c:idx val="0"/>
          <c:order val="0"/>
          <c:tx>
            <c:v>EC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Cond'!$B$5:$Q$5</c:f>
              <c:numCache/>
            </c:numRef>
          </c:val>
          <c:smooth val="0"/>
        </c:ser>
        <c:ser>
          <c:idx val="1"/>
          <c:order val="1"/>
          <c:tx>
            <c:v>EC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Cond'!$B$6:$Q$6</c:f>
              <c:numCache/>
            </c:numRef>
          </c:val>
          <c:smooth val="0"/>
        </c:ser>
        <c:ser>
          <c:idx val="2"/>
          <c:order val="2"/>
          <c:tx>
            <c:v>EC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Cond'!$B$7:$Q$7</c:f>
              <c:numCache/>
            </c:numRef>
          </c:val>
          <c:smooth val="0"/>
        </c:ser>
        <c:ser>
          <c:idx val="3"/>
          <c:order val="3"/>
          <c:tx>
            <c:v>EC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Cond'!$B$8:$Q$8</c:f>
              <c:numCache/>
            </c:numRef>
          </c:val>
          <c:smooth val="0"/>
        </c:ser>
        <c:ser>
          <c:idx val="4"/>
          <c:order val="4"/>
          <c:tx>
            <c:v>EC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Cond'!$B$9:$P$9</c:f>
              <c:numCache/>
            </c:numRef>
          </c:val>
          <c:smooth val="0"/>
        </c:ser>
        <c:ser>
          <c:idx val="5"/>
          <c:order val="5"/>
          <c:tx>
            <c:v>EC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Cond'!$B$10:$P$10</c:f>
              <c:numCache/>
            </c:numRef>
          </c:val>
          <c:smooth val="0"/>
        </c:ser>
        <c:ser>
          <c:idx val="6"/>
          <c:order val="6"/>
          <c:tx>
            <c:v>EC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Cond'!$B$11:$P$11</c:f>
              <c:numCache/>
            </c:numRef>
          </c:val>
          <c:smooth val="0"/>
        </c:ser>
        <c:ser>
          <c:idx val="7"/>
          <c:order val="7"/>
          <c:tx>
            <c:v>EC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Cond'!$B$12:$P$12</c:f>
              <c:numCache/>
            </c:numRef>
          </c:val>
          <c:smooth val="0"/>
        </c:ser>
        <c:ser>
          <c:idx val="8"/>
          <c:order val="8"/>
          <c:tx>
            <c:v>EC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Cond'!$B$13:$P$13</c:f>
              <c:numCache/>
            </c:numRef>
          </c:val>
          <c:smooth val="0"/>
        </c:ser>
        <c:ser>
          <c:idx val="9"/>
          <c:order val="9"/>
          <c:tx>
            <c:v>EC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Cond'!$B$14:$P$14</c:f>
              <c:numCache/>
            </c:numRef>
          </c:val>
          <c:smooth val="0"/>
        </c:ser>
        <c:ser>
          <c:idx val="10"/>
          <c:order val="10"/>
          <c:tx>
            <c:v>EC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Cond'!$B$15:$Q$15</c:f>
              <c:numCache/>
            </c:numRef>
          </c:val>
          <c:smooth val="0"/>
        </c:ser>
        <c:ser>
          <c:idx val="11"/>
          <c:order val="11"/>
          <c:tx>
            <c:v>EC (12m)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'Water Column Profile Cond'!$B$16:$Q$16</c:f>
              <c:numCache/>
            </c:numRef>
          </c:val>
          <c:smooth val="0"/>
        </c:ser>
        <c:ser>
          <c:idx val="12"/>
          <c:order val="12"/>
          <c:tx>
            <c:v>EC (13m)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'Water Column Profile Cond'!$B$17:$Q$17</c:f>
              <c:numCache/>
            </c:numRef>
          </c:val>
          <c:smooth val="0"/>
        </c:ser>
        <c:ser>
          <c:idx val="13"/>
          <c:order val="13"/>
          <c:tx>
            <c:v>EC (14m)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Cond'!$B$18:$O$18</c:f>
              <c:numCache/>
            </c:numRef>
          </c:val>
          <c:smooth val="0"/>
        </c:ser>
        <c:ser>
          <c:idx val="14"/>
          <c:order val="14"/>
          <c:tx>
            <c:v>EC (15m)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'Water Column Profile Cond'!$B$19:$O$19</c:f>
              <c:numCache/>
            </c:numRef>
          </c:val>
          <c:smooth val="0"/>
        </c:ser>
        <c:ser>
          <c:idx val="15"/>
          <c:order val="15"/>
          <c:tx>
            <c:v>EC (16m)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'Water Column Profile Cond'!$B$20:$O$20</c:f>
              <c:numCache/>
            </c:numRef>
          </c:val>
          <c:smooth val="0"/>
        </c:ser>
        <c:ser>
          <c:idx val="16"/>
          <c:order val="16"/>
          <c:tx>
            <c:v>EC (17m)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'Water Column Profile Cond'!$B$21:$O$21</c:f>
              <c:numCache/>
            </c:numRef>
          </c:val>
          <c:smooth val="0"/>
        </c:ser>
        <c:ser>
          <c:idx val="17"/>
          <c:order val="17"/>
          <c:tx>
            <c:v>EC (18m)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Cond'!$B$22:$O$22</c:f>
              <c:numCache/>
            </c:numRef>
          </c:val>
          <c:smooth val="0"/>
        </c:ser>
        <c:marker val="1"/>
        <c:axId val="36021052"/>
        <c:axId val="55754013"/>
      </c:lineChart>
      <c:dateAx>
        <c:axId val="36021052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 val="autoZero"/>
        <c:auto val="0"/>
        <c:baseTimeUnit val="days"/>
        <c:majorUnit val="1"/>
        <c:majorTimeUnit val="months"/>
        <c:minorUnit val="80"/>
        <c:minorTimeUnit val="days"/>
        <c:noMultiLvlLbl val="0"/>
      </c:dateAx>
      <c:valAx>
        <c:axId val="55754013"/>
        <c:scaling>
          <c:orientation val="minMax"/>
          <c:max val="42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uS/cm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00275"/>
          <c:w val="0.09325"/>
          <c:h val="0.9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Temperature Data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725"/>
          <c:w val="0.833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Temperature!$B$1:$AC$1</c:f>
              <c:strCache/>
            </c:strRef>
          </c:cat>
          <c:val>
            <c:numRef>
              <c:f>Temperature!$B$2:$AC$2</c:f>
              <c:numCache/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Temperature!$B$1:$AC$1</c:f>
              <c:strCache/>
            </c:strRef>
          </c:cat>
          <c:val>
            <c:numRef>
              <c:f>Temperature!$B$3:$AC$3</c:f>
              <c:numCache/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Temperature!$B$1:$AC$1</c:f>
              <c:strCache/>
            </c:strRef>
          </c:cat>
          <c:val>
            <c:numRef>
              <c:f>Temperature!$B$4:$AC$4</c:f>
              <c:numCache/>
            </c:numRef>
          </c:val>
        </c:ser>
        <c:axId val="38309776"/>
        <c:axId val="9243665"/>
      </c:barChart>
      <c:dateAx>
        <c:axId val="38309776"/>
        <c:scaling>
          <c:orientation val="minMax"/>
          <c:max val="4051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24366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4375"/>
          <c:y val="0.34625"/>
          <c:w val="0.1535"/>
          <c:h val="0.2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Temperature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4"/>
          <c:w val="0.9412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Temperature!$B$1:$AC$1</c:f>
              <c:strCache/>
            </c:strRef>
          </c:cat>
          <c:val>
            <c:numRef>
              <c:f>Temperature!$B$5:$AC$5</c:f>
              <c:numCache/>
            </c:numRef>
          </c:val>
          <c:smooth val="0"/>
        </c:ser>
        <c:marker val="1"/>
        <c:axId val="16084122"/>
        <c:axId val="10539371"/>
      </c:lineChart>
      <c:dateAx>
        <c:axId val="16084122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053937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4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Chatfield Reservoir Chlorophyll a vs. Total Phosphorus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4"/>
          <c:w val="0.91925"/>
          <c:h val="0.69975"/>
        </c:manualLayout>
      </c:layout>
      <c:scatterChart>
        <c:scatterStyle val="lineMarker"/>
        <c:varyColors val="0"/>
        <c:ser>
          <c:idx val="3"/>
          <c:order val="0"/>
          <c:tx>
            <c:v>Chatfield Reservoir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'Chlorophyll a vs. Phosphorus'!$B$9:$Q$9</c:f>
              <c:numCache/>
            </c:numRef>
          </c:xVal>
          <c:yVal>
            <c:numRef>
              <c:f>'Chlorophyll a vs. Phosphorus'!$B$2:$Q$2</c:f>
              <c:numCache/>
            </c:numRef>
          </c:yVal>
          <c:smooth val="0"/>
        </c:ser>
        <c:axId val="27745476"/>
        <c:axId val="48382693"/>
      </c:scatterChart>
      <c:valAx>
        <c:axId val="277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Phosphorus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93"/>
        <c:crosses val="autoZero"/>
        <c:crossBetween val="midCat"/>
        <c:dispUnits/>
      </c:valAx>
      <c:valAx>
        <c:axId val="48382693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54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 vs. Depth in Chatfield Reservoir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04"/>
          <c:w val="0.8525"/>
          <c:h val="0.86075"/>
        </c:manualLayout>
      </c:layout>
      <c:lineChart>
        <c:grouping val="standard"/>
        <c:varyColors val="0"/>
        <c:ser>
          <c:idx val="13"/>
          <c:order val="0"/>
          <c:tx>
            <c:v>DO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DO'!$B$6:$P$6</c:f>
              <c:numCache/>
            </c:numRef>
          </c:val>
          <c:smooth val="0"/>
        </c:ser>
        <c:ser>
          <c:idx val="14"/>
          <c:order val="1"/>
          <c:tx>
            <c:v>DO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DO'!$B$7:$P$7</c:f>
              <c:numCache/>
            </c:numRef>
          </c:val>
          <c:smooth val="0"/>
        </c:ser>
        <c:ser>
          <c:idx val="15"/>
          <c:order val="2"/>
          <c:tx>
            <c:v>DO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DO'!$B$8:$O$8</c:f>
              <c:numCache/>
            </c:numRef>
          </c:val>
          <c:smooth val="0"/>
        </c:ser>
        <c:ser>
          <c:idx val="16"/>
          <c:order val="3"/>
          <c:tx>
            <c:v>DO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DO'!$B$9:$O$9</c:f>
              <c:numCache/>
            </c:numRef>
          </c:val>
          <c:smooth val="0"/>
        </c:ser>
        <c:ser>
          <c:idx val="17"/>
          <c:order val="4"/>
          <c:tx>
            <c:v>DO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DO'!$B$10:$O$10</c:f>
              <c:numCache/>
            </c:numRef>
          </c:val>
          <c:smooth val="0"/>
        </c:ser>
        <c:ser>
          <c:idx val="18"/>
          <c:order val="5"/>
          <c:tx>
            <c:v>DO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DO'!$B$11:$O$11</c:f>
              <c:numCache/>
            </c:numRef>
          </c:val>
          <c:smooth val="0"/>
        </c:ser>
        <c:ser>
          <c:idx val="19"/>
          <c:order val="6"/>
          <c:tx>
            <c:v>DO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DO'!$B$12:$O$12</c:f>
              <c:numCache/>
            </c:numRef>
          </c:val>
          <c:smooth val="0"/>
        </c:ser>
        <c:ser>
          <c:idx val="20"/>
          <c:order val="7"/>
          <c:tx>
            <c:v>DO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DO'!$B$13:$O$13</c:f>
              <c:numCache/>
            </c:numRef>
          </c:val>
          <c:smooth val="0"/>
        </c:ser>
        <c:ser>
          <c:idx val="21"/>
          <c:order val="8"/>
          <c:tx>
            <c:v>DO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DO'!$B$14:$O$14</c:f>
              <c:numCache/>
            </c:numRef>
          </c:val>
          <c:smooth val="0"/>
        </c:ser>
        <c:ser>
          <c:idx val="22"/>
          <c:order val="9"/>
          <c:tx>
            <c:v>DO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DO'!$B$15:$O$15</c:f>
              <c:numCache/>
            </c:numRef>
          </c:val>
          <c:smooth val="0"/>
        </c:ser>
        <c:ser>
          <c:idx val="23"/>
          <c:order val="10"/>
          <c:tx>
            <c:v>DO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DO'!$B$16:$O$16</c:f>
              <c:numCache/>
            </c:numRef>
          </c:val>
          <c:smooth val="0"/>
        </c:ser>
        <c:ser>
          <c:idx val="0"/>
          <c:order val="11"/>
          <c:tx>
            <c:v>DO (12m)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DO'!$B$17:$O$17</c:f>
              <c:numCache/>
            </c:numRef>
          </c:val>
          <c:smooth val="0"/>
        </c:ser>
        <c:ser>
          <c:idx val="1"/>
          <c:order val="12"/>
          <c:tx>
            <c:v>DO (13m)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DO'!$B$18:$O$18</c:f>
              <c:numCache/>
            </c:numRef>
          </c:val>
          <c:smooth val="0"/>
        </c:ser>
        <c:ser>
          <c:idx val="2"/>
          <c:order val="13"/>
          <c:tx>
            <c:v>DO (14m)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DO'!$B$19:$O$19</c:f>
              <c:numCache/>
            </c:numRef>
          </c:val>
          <c:smooth val="0"/>
        </c:ser>
        <c:ser>
          <c:idx val="3"/>
          <c:order val="14"/>
          <c:tx>
            <c:v>DO (15m)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DO'!$B$20:$O$20</c:f>
              <c:numCache/>
            </c:numRef>
          </c:val>
          <c:smooth val="0"/>
        </c:ser>
        <c:ser>
          <c:idx val="4"/>
          <c:order val="15"/>
          <c:tx>
            <c:v>DO (16m)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DO'!$B$21:$O$21</c:f>
              <c:numCache/>
            </c:numRef>
          </c:val>
          <c:smooth val="0"/>
        </c:ser>
        <c:ser>
          <c:idx val="5"/>
          <c:order val="16"/>
          <c:tx>
            <c:v>DO (17m)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DO'!$B$22:$O$22</c:f>
              <c:numCache/>
            </c:numRef>
          </c:val>
          <c:smooth val="0"/>
        </c:ser>
        <c:ser>
          <c:idx val="6"/>
          <c:order val="17"/>
          <c:tx>
            <c:v>DO (18m)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DO'!$B$23:$O$23</c:f>
              <c:numCache/>
            </c:numRef>
          </c:val>
          <c:smooth val="0"/>
        </c:ser>
        <c:marker val="1"/>
        <c:axId val="32024070"/>
        <c:axId val="19781175"/>
      </c:lineChart>
      <c:dateAx>
        <c:axId val="32024070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175"/>
        <c:crosses val="autoZero"/>
        <c:auto val="0"/>
        <c:baseTimeUnit val="days"/>
        <c:majorUnit val="1"/>
        <c:majorTimeUnit val="months"/>
        <c:minorUnit val="80"/>
        <c:minorTimeUnit val="days"/>
        <c:noMultiLvlLbl val="0"/>
      </c:dateAx>
      <c:valAx>
        <c:axId val="19781175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 mg/L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4070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02"/>
          <c:w val="0.10325"/>
          <c:h val="0.9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vs. Depth in Chatfield Reservoir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925"/>
          <c:w val="0.84925"/>
          <c:h val="0.88375"/>
        </c:manualLayout>
      </c:layout>
      <c:lineChart>
        <c:grouping val="standard"/>
        <c:varyColors val="0"/>
        <c:ser>
          <c:idx val="0"/>
          <c:order val="0"/>
          <c:tx>
            <c:v>T°C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'!$B$5:$Q$5</c:f>
              <c:numCache/>
            </c:numRef>
          </c:val>
          <c:smooth val="0"/>
        </c:ser>
        <c:ser>
          <c:idx val="1"/>
          <c:order val="1"/>
          <c:tx>
            <c:v>T°C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'!$B$6:$Q$6</c:f>
              <c:numCache/>
            </c:numRef>
          </c:val>
          <c:smooth val="0"/>
        </c:ser>
        <c:ser>
          <c:idx val="2"/>
          <c:order val="2"/>
          <c:tx>
            <c:v>T°C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'!$B$7:$Q$7</c:f>
              <c:numCache/>
            </c:numRef>
          </c:val>
          <c:smooth val="0"/>
        </c:ser>
        <c:ser>
          <c:idx val="3"/>
          <c:order val="3"/>
          <c:tx>
            <c:v>T°C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'!$B$8:$Q$8</c:f>
              <c:numCache/>
            </c:numRef>
          </c:val>
          <c:smooth val="0"/>
        </c:ser>
        <c:ser>
          <c:idx val="4"/>
          <c:order val="4"/>
          <c:tx>
            <c:v>T°C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'!$B$9:$Q$9</c:f>
              <c:numCache/>
            </c:numRef>
          </c:val>
          <c:smooth val="0"/>
        </c:ser>
        <c:ser>
          <c:idx val="5"/>
          <c:order val="5"/>
          <c:tx>
            <c:v>T°C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'!$B$10:$Q$10</c:f>
              <c:numCache/>
            </c:numRef>
          </c:val>
          <c:smooth val="0"/>
        </c:ser>
        <c:ser>
          <c:idx val="6"/>
          <c:order val="6"/>
          <c:tx>
            <c:v>T°C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'!$B$11:$Q$11</c:f>
              <c:numCache/>
            </c:numRef>
          </c:val>
          <c:smooth val="0"/>
        </c:ser>
        <c:ser>
          <c:idx val="7"/>
          <c:order val="7"/>
          <c:tx>
            <c:v>T°C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'!$B$12:$Q$12</c:f>
              <c:numCache/>
            </c:numRef>
          </c:val>
          <c:smooth val="0"/>
        </c:ser>
        <c:ser>
          <c:idx val="8"/>
          <c:order val="8"/>
          <c:tx>
            <c:v>T°C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'!$B$13:$Q$13</c:f>
              <c:numCache/>
            </c:numRef>
          </c:val>
          <c:smooth val="0"/>
        </c:ser>
        <c:ser>
          <c:idx val="9"/>
          <c:order val="9"/>
          <c:tx>
            <c:v>T°C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'!$B$14:$Q$14</c:f>
              <c:numCache/>
            </c:numRef>
          </c:val>
          <c:smooth val="0"/>
        </c:ser>
        <c:ser>
          <c:idx val="10"/>
          <c:order val="10"/>
          <c:tx>
            <c:v>T°C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'!$B$15:$Q$15</c:f>
              <c:numCache/>
            </c:numRef>
          </c:val>
          <c:smooth val="0"/>
        </c:ser>
        <c:ser>
          <c:idx val="11"/>
          <c:order val="11"/>
          <c:tx>
            <c:v>T°C (12m)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'Water Column Profile Temp '!$B$16:$O$16</c:f>
              <c:numCache/>
            </c:numRef>
          </c:val>
          <c:smooth val="0"/>
        </c:ser>
        <c:ser>
          <c:idx val="12"/>
          <c:order val="12"/>
          <c:tx>
            <c:v>T°C (13m)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'Water Column Profile Temp '!$B$17:$O$17</c:f>
              <c:numCache/>
            </c:numRef>
          </c:val>
          <c:smooth val="0"/>
        </c:ser>
        <c:ser>
          <c:idx val="13"/>
          <c:order val="13"/>
          <c:tx>
            <c:v>T°C (14m)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Temp '!$B$18:$O$18</c:f>
              <c:numCache/>
            </c:numRef>
          </c:val>
          <c:smooth val="0"/>
        </c:ser>
        <c:ser>
          <c:idx val="14"/>
          <c:order val="14"/>
          <c:tx>
            <c:v>T°C (15m)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'Water Column Profile Temp '!$B$19:$O$19</c:f>
              <c:numCache/>
            </c:numRef>
          </c:val>
          <c:smooth val="0"/>
        </c:ser>
        <c:ser>
          <c:idx val="15"/>
          <c:order val="15"/>
          <c:tx>
            <c:v>T°C (16m)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'Water Column Profile Temp '!$B$20:$O$20</c:f>
              <c:numCache/>
            </c:numRef>
          </c:val>
          <c:smooth val="0"/>
        </c:ser>
        <c:ser>
          <c:idx val="16"/>
          <c:order val="16"/>
          <c:tx>
            <c:v>T°C (17m)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'Water Column Profile Temp '!$B$21:$O$21</c:f>
              <c:numCache/>
            </c:numRef>
          </c:val>
          <c:smooth val="0"/>
        </c:ser>
        <c:ser>
          <c:idx val="17"/>
          <c:order val="17"/>
          <c:tx>
            <c:v>T°C (18m)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Temp '!$B$22:$O$22</c:f>
              <c:numCache/>
            </c:numRef>
          </c:val>
          <c:smooth val="0"/>
        </c:ser>
        <c:marker val="1"/>
        <c:axId val="43812848"/>
        <c:axId val="58771313"/>
      </c:lineChart>
      <c:dateAx>
        <c:axId val="43812848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1313"/>
        <c:crosses val="autoZero"/>
        <c:auto val="0"/>
        <c:baseTimeUnit val="days"/>
        <c:majorUnit val="1"/>
        <c:majorTimeUnit val="months"/>
        <c:minorUnit val="80"/>
        <c:minorTimeUnit val="days"/>
        <c:noMultiLvlLbl val="0"/>
      </c:dateAx>
      <c:valAx>
        <c:axId val="5877131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015"/>
          <c:w val="0.10725"/>
          <c:h val="0.9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Phosporus vs. Depth in Chatfield Reservoir</a:t>
            </a:r>
          </a:p>
        </c:rich>
      </c:tx>
      <c:layout>
        <c:manualLayout>
          <c:xMode val="factor"/>
          <c:yMode val="factor"/>
          <c:x val="0.003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135"/>
          <c:w val="0.86075"/>
          <c:h val="0.864"/>
        </c:manualLayout>
      </c:layout>
      <c:lineChart>
        <c:grouping val="standard"/>
        <c:varyColors val="0"/>
        <c:ser>
          <c:idx val="0"/>
          <c:order val="0"/>
          <c:tx>
            <c:v>TP (1m)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Phosporus'!$B$5:$Q$5</c:f>
              <c:numCache/>
            </c:numRef>
          </c:val>
          <c:smooth val="0"/>
        </c:ser>
        <c:ser>
          <c:idx val="6"/>
          <c:order val="1"/>
          <c:tx>
            <c:v>TP (7m)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Phosporus'!$B$11:$Q$11</c:f>
              <c:numCache/>
            </c:numRef>
          </c:val>
          <c:smooth val="0"/>
        </c:ser>
        <c:ser>
          <c:idx val="7"/>
          <c:order val="2"/>
          <c:tx>
            <c:v>TP (8m)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Phosporus'!$B$12:$Q$12</c:f>
              <c:numCache/>
            </c:numRef>
          </c:val>
          <c:smooth val="0"/>
        </c:ser>
        <c:ser>
          <c:idx val="1"/>
          <c:order val="3"/>
          <c:tx>
            <c:v>TP (9m)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Phosporus'!$B$13:$O$13</c:f>
              <c:numCache/>
            </c:numRef>
          </c:val>
          <c:smooth val="0"/>
        </c:ser>
        <c:ser>
          <c:idx val="9"/>
          <c:order val="4"/>
          <c:tx>
            <c:v>TP (10m)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Phosporus'!$B$14:$Q$14</c:f>
              <c:numCache/>
            </c:numRef>
          </c:val>
          <c:smooth val="0"/>
        </c:ser>
        <c:ser>
          <c:idx val="14"/>
          <c:order val="5"/>
          <c:tx>
            <c:v>TP (15m)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Phosporus'!$B$19:$Q$19</c:f>
              <c:numCache/>
            </c:numRef>
          </c:val>
          <c:smooth val="0"/>
        </c:ser>
        <c:marker val="1"/>
        <c:axId val="59179770"/>
        <c:axId val="62855883"/>
      </c:lineChart>
      <c:dateAx>
        <c:axId val="59179770"/>
        <c:scaling>
          <c:orientation val="minMax"/>
          <c:max val="40543"/>
          <c:min val="4023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5883"/>
        <c:crosses val="autoZero"/>
        <c:auto val="0"/>
        <c:baseTimeUnit val="days"/>
        <c:majorUnit val="1"/>
        <c:majorTimeUnit val="months"/>
        <c:minorUnit val="80"/>
        <c:minorTimeUnit val="days"/>
        <c:noMultiLvlLbl val="0"/>
      </c:dateAx>
      <c:valAx>
        <c:axId val="6285588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Phosphorus Concentration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27025"/>
          <c:w val="0.08225"/>
          <c:h val="0.4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Alkalinity</a:t>
            </a:r>
          </a:p>
        </c:rich>
      </c:tx>
      <c:layout>
        <c:manualLayout>
          <c:xMode val="factor"/>
          <c:yMode val="factor"/>
          <c:x val="-0.004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425"/>
          <c:w val="0.77525"/>
          <c:h val="0.844"/>
        </c:manualLayout>
      </c:layout>
      <c:lineChart>
        <c:grouping val="standard"/>
        <c:varyColors val="0"/>
        <c:ser>
          <c:idx val="0"/>
          <c:order val="0"/>
          <c:tx>
            <c:v>Chatfield Reservoir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'Alkalinity as CaCO3'!$B$1:$Z$1</c:f>
              <c:strCache/>
            </c:strRef>
          </c:cat>
          <c:val>
            <c:numRef>
              <c:f>'Alkalinity as CaCO3'!$B$2:$Z$2</c:f>
              <c:numCache/>
            </c:numRef>
          </c:val>
          <c:smooth val="0"/>
        </c:ser>
        <c:ser>
          <c:idx val="1"/>
          <c:order val="1"/>
          <c:tx>
            <c:v>South Platte R. Inflow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'Alkalinity as CaCO3'!$B$1:$Z$1</c:f>
              <c:strCache/>
            </c:strRef>
          </c:cat>
          <c:val>
            <c:numRef>
              <c:f>'Alkalinity as CaCO3'!$B$3:$Z$3</c:f>
              <c:numCache/>
            </c:numRef>
          </c:val>
          <c:smooth val="0"/>
        </c:ser>
        <c:ser>
          <c:idx val="2"/>
          <c:order val="2"/>
          <c:tx>
            <c:v>Plum Creek Inflow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'Alkalinity as CaCO3'!$B$1:$Z$1</c:f>
              <c:strCache/>
            </c:strRef>
          </c:cat>
          <c:val>
            <c:numRef>
              <c:f>'Alkalinity as CaCO3'!$B$4:$Z$4</c:f>
              <c:numCache/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'Alkalinity as CaCO3'!$B$1:$Z$1</c:f>
              <c:strCache/>
            </c:strRef>
          </c:cat>
          <c:val>
            <c:numRef>
              <c:f>'Alkalinity as CaCO3'!$B$5:$Z$5</c:f>
              <c:numCache/>
            </c:numRef>
          </c:val>
          <c:smooth val="0"/>
        </c:ser>
        <c:marker val="1"/>
        <c:axId val="28832036"/>
        <c:axId val="58161733"/>
      </c:lineChart>
      <c:dateAx>
        <c:axId val="28832036"/>
        <c:scaling>
          <c:orientation val="minMax"/>
          <c:max val="40543"/>
          <c:min val="40180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auto val="0"/>
        <c:baseTimeUnit val="days"/>
        <c:majorUnit val="30"/>
        <c:majorTimeUnit val="days"/>
        <c:minorUnit val="15"/>
        <c:minorTimeUnit val="days"/>
        <c:noMultiLvlLbl val="0"/>
      </c:dateAx>
      <c:valAx>
        <c:axId val="5816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Alkalinity as CaCO3 (mg/L)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3395"/>
          <c:w val="0.21625"/>
          <c:h val="0.3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Chatfield Reservoir Chlorophyll a Data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55"/>
          <c:w val="0.96525"/>
          <c:h val="0.8365"/>
        </c:manualLayout>
      </c:layout>
      <c:lineChart>
        <c:grouping val="standard"/>
        <c:varyColors val="0"/>
        <c:ser>
          <c:idx val="3"/>
          <c:order val="0"/>
          <c:tx>
            <c:v>Chatfield Reservoir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'Chlorophyll a'!$B$1:$Q$1</c:f>
              <c:strCache/>
            </c:strRef>
          </c:cat>
          <c:val>
            <c:numRef>
              <c:f>'Chlorophyll a'!$B$5:$Q$5</c:f>
              <c:numCache/>
            </c:numRef>
          </c:val>
          <c:smooth val="0"/>
        </c:ser>
        <c:ser>
          <c:idx val="0"/>
          <c:order val="1"/>
          <c:tx>
            <c:v>Standard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a'!$B$1:$Q$1</c:f>
              <c:strCache/>
            </c:strRef>
          </c:cat>
          <c:val>
            <c:numRef>
              <c:f>'Chlorophyll a'!$B$11:$Q$11</c:f>
              <c:numCache/>
            </c:numRef>
          </c:val>
          <c:smooth val="0"/>
        </c:ser>
        <c:ser>
          <c:idx val="2"/>
          <c:order val="2"/>
          <c:tx>
            <c:v>Assessment Threshold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a'!$B$1:$Q$1</c:f>
              <c:strCache/>
            </c:strRef>
          </c:cat>
          <c:val>
            <c:numRef>
              <c:f>'Chlorophyll a'!$B$13:$Q$13</c:f>
              <c:numCache/>
            </c:numRef>
          </c:val>
          <c:smooth val="0"/>
        </c:ser>
        <c:ser>
          <c:idx val="1"/>
          <c:order val="3"/>
          <c:tx>
            <c:v>Growing Season Average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a'!$B$1:$Q$1</c:f>
              <c:strCache/>
            </c:strRef>
          </c:cat>
          <c:val>
            <c:numRef>
              <c:f>'Chlorophyll a'!$B$12:$Q$12</c:f>
              <c:numCache/>
            </c:numRef>
          </c:val>
          <c:smooth val="0"/>
        </c:ser>
        <c:marker val="1"/>
        <c:axId val="53693550"/>
        <c:axId val="13479903"/>
      </c:lineChart>
      <c:dateAx>
        <c:axId val="53693550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 val="autoZero"/>
        <c:auto val="0"/>
        <c:baseTimeUnit val="days"/>
        <c:majorUnit val="30"/>
        <c:majorTimeUnit val="days"/>
        <c:minorUnit val="15"/>
        <c:minorTimeUnit val="days"/>
        <c:noMultiLvlLbl val="0"/>
      </c:dateAx>
      <c:valAx>
        <c:axId val="13479903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Electrical Conductivity (EC)</a:t>
            </a:r>
          </a:p>
        </c:rich>
      </c:tx>
      <c:layout>
        <c:manualLayout>
          <c:xMode val="factor"/>
          <c:yMode val="factor"/>
          <c:x val="0.004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225"/>
          <c:w val="0.771"/>
          <c:h val="0.8415"/>
        </c:manualLayout>
      </c:layout>
      <c:lineChart>
        <c:grouping val="standard"/>
        <c:varyColors val="0"/>
        <c:ser>
          <c:idx val="0"/>
          <c:order val="0"/>
          <c:tx>
            <c:v>Chatfield Outflow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Conductivity!$B$1:$X$1</c:f>
              <c:strCache/>
            </c:strRef>
          </c:cat>
          <c:val>
            <c:numRef>
              <c:f>Conductivity!$B$2:$X$2</c:f>
              <c:numCache/>
            </c:numRef>
          </c:val>
          <c:smooth val="0"/>
        </c:ser>
        <c:ser>
          <c:idx val="1"/>
          <c:order val="1"/>
          <c:tx>
            <c:v>South Platte R. Inflow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Conductivity!$B$1:$X$1</c:f>
              <c:strCache/>
            </c:strRef>
          </c:cat>
          <c:val>
            <c:numRef>
              <c:f>Conductivity!$B$3:$X$3</c:f>
              <c:numCache/>
            </c:numRef>
          </c:val>
          <c:smooth val="0"/>
        </c:ser>
        <c:ser>
          <c:idx val="2"/>
          <c:order val="2"/>
          <c:tx>
            <c:v>Plum Creek Inflow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Conductivity!$B$1:$X$1</c:f>
              <c:strCache/>
            </c:strRef>
          </c:cat>
          <c:val>
            <c:numRef>
              <c:f>Conductivity!$B$4:$X$4</c:f>
              <c:numCache/>
            </c:numRef>
          </c:val>
          <c:smooth val="0"/>
        </c:ser>
        <c:ser>
          <c:idx val="3"/>
          <c:order val="3"/>
          <c:tx>
            <c:v>Chatfield Reservoir (Avg. Top 3m)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Conductivity!$B$1:$X$1</c:f>
              <c:strCache/>
            </c:strRef>
          </c:cat>
          <c:val>
            <c:numRef>
              <c:f>Conductivity!$B$5:$X$5</c:f>
              <c:numCache/>
            </c:numRef>
          </c:val>
          <c:smooth val="0"/>
        </c:ser>
        <c:marker val="1"/>
        <c:axId val="54210264"/>
        <c:axId val="18130329"/>
      </c:lineChart>
      <c:dateAx>
        <c:axId val="54210264"/>
        <c:scaling>
          <c:orientation val="minMax"/>
          <c:max val="40543"/>
          <c:min val="40180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auto val="0"/>
        <c:baseTimeUnit val="days"/>
        <c:majorUnit val="30"/>
        <c:majorTimeUnit val="days"/>
        <c:minorUnit val="15"/>
        <c:minorTimeUnit val="days"/>
        <c:noMultiLvlLbl val="0"/>
      </c:dateAx>
      <c:valAx>
        <c:axId val="1813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s/cm 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27225"/>
          <c:w val="0.17675"/>
          <c:h val="0.4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Instantaneous Stream Flows</a:t>
            </a:r>
          </a:p>
        </c:rich>
      </c:tx>
      <c:layout>
        <c:manualLayout>
          <c:xMode val="factor"/>
          <c:yMode val="factor"/>
          <c:x val="0.021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395"/>
          <c:w val="0.81625"/>
          <c:h val="0.8347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'Instantaneous Streamflow'!$B$1:$Q$1</c:f>
              <c:strCache/>
            </c:strRef>
          </c:cat>
          <c:val>
            <c:numRef>
              <c:f>'Instantaneous Streamflow'!$B$2:$Q$2</c:f>
              <c:numCache/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'Instantaneous Streamflow'!$B$1:$Q$1</c:f>
              <c:strCache/>
            </c:strRef>
          </c:cat>
          <c:val>
            <c:numRef>
              <c:f>'Instantaneous Streamflow'!$B$3:$Q$3</c:f>
              <c:numCache/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'Instantaneous Streamflow'!$B$1:$Q$1</c:f>
              <c:strCache/>
            </c:strRef>
          </c:cat>
          <c:val>
            <c:numRef>
              <c:f>'Instantaneous Streamflow'!$B$4:$Q$4</c:f>
              <c:numCache/>
            </c:numRef>
          </c:val>
          <c:smooth val="0"/>
        </c:ser>
        <c:marker val="1"/>
        <c:axId val="28955234"/>
        <c:axId val="59270515"/>
      </c:lineChart>
      <c:dateAx>
        <c:axId val="28955234"/>
        <c:scaling>
          <c:orientation val="minMax"/>
          <c:max val="4051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7051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270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41375"/>
          <c:w val="0.161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123825</xdr:rowOff>
    </xdr:from>
    <xdr:to>
      <xdr:col>15</xdr:col>
      <xdr:colOff>57150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80975" y="3905250"/>
        <a:ext cx="8458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12</xdr:col>
      <xdr:colOff>561975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952750" y="1171575"/>
        <a:ext cx="73628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2705100</xdr:colOff>
      <xdr:row>6</xdr:row>
      <xdr:rowOff>57150</xdr:rowOff>
    </xdr:from>
    <xdr:to>
      <xdr:col>13</xdr:col>
      <xdr:colOff>600075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705100" y="1057275"/>
        <a:ext cx="81629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2790825</xdr:colOff>
      <xdr:row>9</xdr:row>
      <xdr:rowOff>0</xdr:rowOff>
    </xdr:from>
    <xdr:to>
      <xdr:col>16</xdr:col>
      <xdr:colOff>285750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790825" y="1485900"/>
        <a:ext cx="75914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7</xdr:row>
      <xdr:rowOff>19050</xdr:rowOff>
    </xdr:from>
    <xdr:to>
      <xdr:col>14</xdr:col>
      <xdr:colOff>314325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448050" y="1181100"/>
        <a:ext cx="78581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133350</xdr:rowOff>
    </xdr:from>
    <xdr:to>
      <xdr:col>13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019425" y="1457325"/>
        <a:ext cx="78105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9</xdr:row>
      <xdr:rowOff>19050</xdr:rowOff>
    </xdr:from>
    <xdr:to>
      <xdr:col>14</xdr:col>
      <xdr:colOff>171450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3105150" y="1504950"/>
        <a:ext cx="79438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0.79525</cdr:y>
    </cdr:from>
    <cdr:to>
      <cdr:x>0.9485</cdr:x>
      <cdr:y>0.855</cdr:y>
    </cdr:to>
    <cdr:sp>
      <cdr:nvSpPr>
        <cdr:cNvPr id="1" name="Text Box 1"/>
        <cdr:cNvSpPr txBox="1">
          <a:spLocks noChangeArrowheads="1"/>
        </cdr:cNvSpPr>
      </cdr:nvSpPr>
      <cdr:spPr>
        <a:xfrm>
          <a:off x="6581775" y="4048125"/>
          <a:ext cx="2124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Standard = 30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0.13325</cdr:x>
      <cdr:y>0.7915</cdr:y>
    </cdr:from>
    <cdr:to>
      <cdr:x>0.366</cdr:x>
      <cdr:y>0.83575</cdr:y>
    </cdr:to>
    <cdr:sp>
      <cdr:nvSpPr>
        <cdr:cNvPr id="2" name="Text Box 4"/>
        <cdr:cNvSpPr txBox="1">
          <a:spLocks noChangeArrowheads="1"/>
        </cdr:cNvSpPr>
      </cdr:nvSpPr>
      <cdr:spPr>
        <a:xfrm>
          <a:off x="1219200" y="4029075"/>
          <a:ext cx="2133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Threshold = 35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0.52025</cdr:x>
      <cdr:y>0.66825</cdr:y>
    </cdr:from>
    <cdr:to>
      <cdr:x>0.6695</cdr:x>
      <cdr:y>0.742</cdr:y>
    </cdr:to>
    <cdr:sp>
      <cdr:nvSpPr>
        <cdr:cNvPr id="3" name="Text Box 1"/>
        <cdr:cNvSpPr txBox="1">
          <a:spLocks noChangeArrowheads="1"/>
        </cdr:cNvSpPr>
      </cdr:nvSpPr>
      <cdr:spPr>
        <a:xfrm>
          <a:off x="4772025" y="3400425"/>
          <a:ext cx="1371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Average = 198.2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13</xdr:row>
      <xdr:rowOff>85725</xdr:rowOff>
    </xdr:from>
    <xdr:to>
      <xdr:col>14</xdr:col>
      <xdr:colOff>133350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705225" y="2219325"/>
        <a:ext cx="73056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36</xdr:row>
      <xdr:rowOff>66675</xdr:rowOff>
    </xdr:from>
    <xdr:to>
      <xdr:col>14</xdr:col>
      <xdr:colOff>228600</xdr:colOff>
      <xdr:row>60</xdr:row>
      <xdr:rowOff>66675</xdr:rowOff>
    </xdr:to>
    <xdr:graphicFrame>
      <xdr:nvGraphicFramePr>
        <xdr:cNvPr id="2" name="Chart 2"/>
        <xdr:cNvGraphicFramePr/>
      </xdr:nvGraphicFramePr>
      <xdr:xfrm>
        <a:off x="3695700" y="5924550"/>
        <a:ext cx="7410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438150</xdr:colOff>
      <xdr:row>62</xdr:row>
      <xdr:rowOff>57150</xdr:rowOff>
    </xdr:from>
    <xdr:to>
      <xdr:col>16</xdr:col>
      <xdr:colOff>476250</xdr:colOff>
      <xdr:row>93</xdr:row>
      <xdr:rowOff>133350</xdr:rowOff>
    </xdr:to>
    <xdr:graphicFrame>
      <xdr:nvGraphicFramePr>
        <xdr:cNvPr id="3" name="Chart 21"/>
        <xdr:cNvGraphicFramePr/>
      </xdr:nvGraphicFramePr>
      <xdr:xfrm>
        <a:off x="3390900" y="10125075"/>
        <a:ext cx="9182100" cy="5095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2686050</xdr:colOff>
      <xdr:row>24</xdr:row>
      <xdr:rowOff>152400</xdr:rowOff>
    </xdr:from>
    <xdr:to>
      <xdr:col>14</xdr:col>
      <xdr:colOff>342900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2686050" y="4095750"/>
        <a:ext cx="85439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30</xdr:row>
      <xdr:rowOff>0</xdr:rowOff>
    </xdr:from>
    <xdr:to>
      <xdr:col>11</xdr:col>
      <xdr:colOff>485775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3228975" y="4886325"/>
        <a:ext cx="6305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6</xdr:row>
      <xdr:rowOff>114300</xdr:rowOff>
    </xdr:from>
    <xdr:to>
      <xdr:col>13</xdr:col>
      <xdr:colOff>142875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3095625" y="1114425"/>
        <a:ext cx="73437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54</xdr:row>
      <xdr:rowOff>9525</xdr:rowOff>
    </xdr:from>
    <xdr:to>
      <xdr:col>11</xdr:col>
      <xdr:colOff>533400</xdr:colOff>
      <xdr:row>77</xdr:row>
      <xdr:rowOff>95250</xdr:rowOff>
    </xdr:to>
    <xdr:graphicFrame>
      <xdr:nvGraphicFramePr>
        <xdr:cNvPr id="3" name="Chart 3"/>
        <xdr:cNvGraphicFramePr/>
      </xdr:nvGraphicFramePr>
      <xdr:xfrm>
        <a:off x="3209925" y="8782050"/>
        <a:ext cx="63722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24</xdr:row>
      <xdr:rowOff>133350</xdr:rowOff>
    </xdr:from>
    <xdr:to>
      <xdr:col>15</xdr:col>
      <xdr:colOff>133350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266700" y="3790950"/>
        <a:ext cx="90773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2705100</xdr:colOff>
      <xdr:row>16</xdr:row>
      <xdr:rowOff>76200</xdr:rowOff>
    </xdr:from>
    <xdr:to>
      <xdr:col>15</xdr:col>
      <xdr:colOff>428625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2705100" y="2752725"/>
        <a:ext cx="93630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25</xdr:row>
      <xdr:rowOff>85725</xdr:rowOff>
    </xdr:from>
    <xdr:to>
      <xdr:col>16</xdr:col>
      <xdr:colOff>361950</xdr:colOff>
      <xdr:row>49</xdr:row>
      <xdr:rowOff>85725</xdr:rowOff>
    </xdr:to>
    <xdr:graphicFrame>
      <xdr:nvGraphicFramePr>
        <xdr:cNvPr id="1" name="Chart 6"/>
        <xdr:cNvGraphicFramePr/>
      </xdr:nvGraphicFramePr>
      <xdr:xfrm>
        <a:off x="1028700" y="4048125"/>
        <a:ext cx="82867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95250</xdr:rowOff>
    </xdr:from>
    <xdr:to>
      <xdr:col>15</xdr:col>
      <xdr:colOff>276225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66675" y="3771900"/>
        <a:ext cx="9229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25</xdr:row>
      <xdr:rowOff>95250</xdr:rowOff>
    </xdr:from>
    <xdr:to>
      <xdr:col>14</xdr:col>
      <xdr:colOff>209550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1381125" y="3933825"/>
        <a:ext cx="8086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13</xdr:col>
      <xdr:colOff>190500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2962275" y="1057275"/>
        <a:ext cx="7439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0.70725</cdr:y>
    </cdr:from>
    <cdr:to>
      <cdr:x>0.398</cdr:x>
      <cdr:y>0.75325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14425" y="2971800"/>
          <a:ext cx="1885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Standard = 10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0.14775</cdr:x>
      <cdr:y>0.6225</cdr:y>
    </cdr:from>
    <cdr:to>
      <cdr:x>0.406</cdr:x>
      <cdr:y>0.694</cdr:y>
    </cdr:to>
    <cdr:sp>
      <cdr:nvSpPr>
        <cdr:cNvPr id="2" name="Text Box 3"/>
        <cdr:cNvSpPr txBox="1">
          <a:spLocks noChangeArrowheads="1"/>
        </cdr:cNvSpPr>
      </cdr:nvSpPr>
      <cdr:spPr>
        <a:xfrm>
          <a:off x="1114425" y="2619375"/>
          <a:ext cx="1952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Threshold = 11.2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-0.00675</cdr:x>
      <cdr:y>-0.01225</cdr:y>
    </cdr:from>
    <cdr:to>
      <cdr:x>-0.00375</cdr:x>
      <cdr:y>-0.00625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0.73025</cdr:x>
      <cdr:y>0.36825</cdr:y>
    </cdr:from>
    <cdr:to>
      <cdr:x>0.99375</cdr:x>
      <cdr:y>0.428</cdr:y>
    </cdr:to>
    <cdr:sp>
      <cdr:nvSpPr>
        <cdr:cNvPr id="4" name="Text Box 3"/>
        <cdr:cNvSpPr txBox="1">
          <a:spLocks noChangeArrowheads="1"/>
        </cdr:cNvSpPr>
      </cdr:nvSpPr>
      <cdr:spPr>
        <a:xfrm>
          <a:off x="5505450" y="1543050"/>
          <a:ext cx="1990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 Season Avg.= 26.3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95250</xdr:rowOff>
    </xdr:from>
    <xdr:to>
      <xdr:col>13</xdr:col>
      <xdr:colOff>9525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2971800" y="2524125"/>
        <a:ext cx="75438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2781300</xdr:colOff>
      <xdr:row>9</xdr:row>
      <xdr:rowOff>123825</xdr:rowOff>
    </xdr:from>
    <xdr:to>
      <xdr:col>12</xdr:col>
      <xdr:colOff>381000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781300" y="16097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32.140625" defaultRowHeight="12.75"/>
  <cols>
    <col min="1" max="1" width="10.140625" style="4" customWidth="1"/>
    <col min="2" max="2" width="27.8515625" style="4" bestFit="1" customWidth="1"/>
    <col min="3" max="3" width="12.28125" style="4" bestFit="1" customWidth="1"/>
    <col min="4" max="4" width="13.7109375" style="4" bestFit="1" customWidth="1"/>
    <col min="5" max="5" width="9.7109375" style="4" bestFit="1" customWidth="1"/>
    <col min="6" max="6" width="11.57421875" style="4" bestFit="1" customWidth="1"/>
    <col min="7" max="7" width="29.28125" style="4" bestFit="1" customWidth="1"/>
    <col min="8" max="16384" width="32.140625" style="4" customWidth="1"/>
  </cols>
  <sheetData>
    <row r="1" ht="12" thickBot="1"/>
    <row r="2" spans="1:7" ht="12" thickBot="1">
      <c r="A2" s="38" t="s">
        <v>6</v>
      </c>
      <c r="B2" s="39" t="s">
        <v>7</v>
      </c>
      <c r="C2" s="39" t="s">
        <v>8</v>
      </c>
      <c r="D2" s="39" t="s">
        <v>9</v>
      </c>
      <c r="E2" s="39" t="s">
        <v>10</v>
      </c>
      <c r="F2" s="39" t="s">
        <v>11</v>
      </c>
      <c r="G2" s="39" t="s">
        <v>12</v>
      </c>
    </row>
    <row r="3" spans="1:7" ht="12" thickBot="1">
      <c r="A3" s="5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</row>
    <row r="4" spans="1:7" ht="12" thickBot="1">
      <c r="A4" s="5" t="s">
        <v>20</v>
      </c>
      <c r="B4" s="6" t="s">
        <v>21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22</v>
      </c>
    </row>
    <row r="5" spans="1:7" ht="12" thickBot="1">
      <c r="A5" s="5" t="s">
        <v>23</v>
      </c>
      <c r="B5" s="6" t="s">
        <v>24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25</v>
      </c>
    </row>
    <row r="6" spans="1:7" ht="12" thickBot="1">
      <c r="A6" s="5" t="s">
        <v>26</v>
      </c>
      <c r="B6" s="6" t="s">
        <v>27</v>
      </c>
      <c r="C6" s="6" t="s">
        <v>15</v>
      </c>
      <c r="D6" s="6" t="s">
        <v>28</v>
      </c>
      <c r="E6" s="6" t="s">
        <v>17</v>
      </c>
      <c r="F6" s="6" t="s">
        <v>18</v>
      </c>
      <c r="G6" s="6" t="s">
        <v>29</v>
      </c>
    </row>
    <row r="7" spans="1:7" ht="12" thickBot="1">
      <c r="A7" s="5" t="s">
        <v>30</v>
      </c>
      <c r="B7" s="6" t="s">
        <v>31</v>
      </c>
      <c r="C7" s="6" t="s">
        <v>32</v>
      </c>
      <c r="D7" s="6" t="s">
        <v>16</v>
      </c>
      <c r="E7" s="6" t="s">
        <v>17</v>
      </c>
      <c r="F7" s="6" t="s">
        <v>18</v>
      </c>
      <c r="G7" s="6" t="s">
        <v>33</v>
      </c>
    </row>
    <row r="8" spans="1:7" ht="12" thickBot="1">
      <c r="A8" s="5" t="s">
        <v>34</v>
      </c>
      <c r="B8" s="6" t="s">
        <v>35</v>
      </c>
      <c r="C8" s="6" t="s">
        <v>15</v>
      </c>
      <c r="D8" s="6" t="s">
        <v>28</v>
      </c>
      <c r="E8" s="6" t="s">
        <v>17</v>
      </c>
      <c r="F8" s="6" t="s">
        <v>18</v>
      </c>
      <c r="G8" s="6" t="s">
        <v>36</v>
      </c>
    </row>
    <row r="9" spans="1:7" ht="12" thickBot="1">
      <c r="A9" s="5" t="s">
        <v>37</v>
      </c>
      <c r="B9" s="6" t="s">
        <v>38</v>
      </c>
      <c r="C9" s="6" t="s">
        <v>39</v>
      </c>
      <c r="D9" s="6" t="s">
        <v>16</v>
      </c>
      <c r="E9" s="6" t="s">
        <v>17</v>
      </c>
      <c r="F9" s="6" t="s">
        <v>18</v>
      </c>
      <c r="G9" s="6" t="s">
        <v>40</v>
      </c>
    </row>
    <row r="10" spans="1:7" ht="12" thickBot="1">
      <c r="A10" s="5" t="s">
        <v>41</v>
      </c>
      <c r="B10" s="6" t="s">
        <v>42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22</v>
      </c>
    </row>
    <row r="11" spans="1:7" ht="12" thickBot="1">
      <c r="A11" s="5" t="s">
        <v>43</v>
      </c>
      <c r="B11" s="6" t="s">
        <v>44</v>
      </c>
      <c r="C11" s="6" t="s">
        <v>45</v>
      </c>
      <c r="D11" s="6" t="s">
        <v>16</v>
      </c>
      <c r="E11" s="6" t="s">
        <v>17</v>
      </c>
      <c r="F11" s="6" t="s">
        <v>18</v>
      </c>
      <c r="G11" s="6"/>
    </row>
    <row r="12" spans="1:7" ht="12" thickBot="1">
      <c r="A12" s="5" t="s">
        <v>46</v>
      </c>
      <c r="B12" s="6" t="s">
        <v>46</v>
      </c>
      <c r="C12" s="6" t="s">
        <v>39</v>
      </c>
      <c r="D12" s="6" t="s">
        <v>16</v>
      </c>
      <c r="E12" s="6" t="s">
        <v>17</v>
      </c>
      <c r="F12" s="6" t="s">
        <v>18</v>
      </c>
      <c r="G12" s="6" t="s">
        <v>47</v>
      </c>
    </row>
    <row r="13" spans="1:7" ht="12" thickBot="1">
      <c r="A13" s="5" t="s">
        <v>48</v>
      </c>
      <c r="B13" s="6" t="s">
        <v>49</v>
      </c>
      <c r="C13" s="6" t="s">
        <v>50</v>
      </c>
      <c r="D13" s="6" t="s">
        <v>16</v>
      </c>
      <c r="E13" s="6" t="s">
        <v>17</v>
      </c>
      <c r="F13" s="6" t="s">
        <v>18</v>
      </c>
      <c r="G13" s="6" t="s">
        <v>51</v>
      </c>
    </row>
    <row r="14" spans="1:7" ht="12" thickBot="1">
      <c r="A14" s="5" t="s">
        <v>52</v>
      </c>
      <c r="B14" s="6" t="s">
        <v>53</v>
      </c>
      <c r="C14" s="6" t="s">
        <v>54</v>
      </c>
      <c r="D14" s="6" t="s">
        <v>16</v>
      </c>
      <c r="E14" s="6" t="s">
        <v>17</v>
      </c>
      <c r="F14" s="6" t="s">
        <v>18</v>
      </c>
      <c r="G14" s="6" t="s">
        <v>55</v>
      </c>
    </row>
    <row r="15" spans="1:7" ht="12" thickBot="1">
      <c r="A15" s="5" t="s">
        <v>56</v>
      </c>
      <c r="B15" s="6" t="s">
        <v>57</v>
      </c>
      <c r="C15" s="6" t="s">
        <v>58</v>
      </c>
      <c r="D15" s="6" t="s">
        <v>16</v>
      </c>
      <c r="E15" s="6" t="s">
        <v>17</v>
      </c>
      <c r="F15" s="6" t="s">
        <v>18</v>
      </c>
      <c r="G15" s="6" t="s">
        <v>59</v>
      </c>
    </row>
    <row r="16" spans="1:7" ht="12" thickBot="1">
      <c r="A16" s="5" t="s">
        <v>60</v>
      </c>
      <c r="B16" s="6" t="s">
        <v>61</v>
      </c>
      <c r="C16" s="6" t="s">
        <v>15</v>
      </c>
      <c r="D16" s="6" t="s">
        <v>28</v>
      </c>
      <c r="E16" s="6" t="s">
        <v>17</v>
      </c>
      <c r="F16" s="6" t="s">
        <v>18</v>
      </c>
      <c r="G16" s="6" t="s">
        <v>29</v>
      </c>
    </row>
    <row r="17" spans="1:7" ht="12" thickBot="1">
      <c r="A17" s="5" t="s">
        <v>62</v>
      </c>
      <c r="B17" s="6" t="s">
        <v>63</v>
      </c>
      <c r="C17" s="6" t="s">
        <v>32</v>
      </c>
      <c r="D17" s="6" t="s">
        <v>16</v>
      </c>
      <c r="E17" s="6" t="s">
        <v>17</v>
      </c>
      <c r="F17" s="6" t="s">
        <v>18</v>
      </c>
      <c r="G17" s="6" t="s">
        <v>33</v>
      </c>
    </row>
    <row r="18" spans="1:7" ht="12" thickBot="1">
      <c r="A18" s="5" t="s">
        <v>64</v>
      </c>
      <c r="B18" s="6" t="s">
        <v>65</v>
      </c>
      <c r="C18" s="6" t="s">
        <v>15</v>
      </c>
      <c r="D18" s="6" t="s">
        <v>16</v>
      </c>
      <c r="E18" s="6" t="s">
        <v>17</v>
      </c>
      <c r="F18" s="6" t="s">
        <v>18</v>
      </c>
      <c r="G18" s="6" t="s">
        <v>66</v>
      </c>
    </row>
    <row r="19" spans="1:7" ht="12" thickBot="1">
      <c r="A19" s="5" t="s">
        <v>67</v>
      </c>
      <c r="B19" s="6" t="s">
        <v>68</v>
      </c>
      <c r="C19" s="6" t="s">
        <v>69</v>
      </c>
      <c r="D19" s="6" t="s">
        <v>18</v>
      </c>
      <c r="E19" s="6" t="s">
        <v>70</v>
      </c>
      <c r="F19" s="6" t="s">
        <v>18</v>
      </c>
      <c r="G19" s="6" t="s">
        <v>71</v>
      </c>
    </row>
    <row r="20" spans="1:7" ht="12" thickBot="1">
      <c r="A20" s="5" t="s">
        <v>72</v>
      </c>
      <c r="B20" s="6" t="s">
        <v>73</v>
      </c>
      <c r="C20" s="6" t="s">
        <v>15</v>
      </c>
      <c r="D20" s="6" t="s">
        <v>16</v>
      </c>
      <c r="E20" s="6" t="s">
        <v>74</v>
      </c>
      <c r="F20" s="6" t="s">
        <v>18</v>
      </c>
      <c r="G20" s="6" t="s">
        <v>75</v>
      </c>
    </row>
    <row r="21" spans="1:7" ht="12" thickBot="1">
      <c r="A21" s="5" t="s">
        <v>76</v>
      </c>
      <c r="B21" s="6" t="s">
        <v>77</v>
      </c>
      <c r="C21" s="6" t="s">
        <v>15</v>
      </c>
      <c r="D21" s="6" t="s">
        <v>16</v>
      </c>
      <c r="E21" s="6" t="s">
        <v>17</v>
      </c>
      <c r="F21" s="6" t="s">
        <v>18</v>
      </c>
      <c r="G21" s="6" t="s">
        <v>78</v>
      </c>
    </row>
    <row r="22" spans="1:7" ht="12" thickBot="1">
      <c r="A22" s="5" t="s">
        <v>79</v>
      </c>
      <c r="B22" s="6" t="s">
        <v>80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22</v>
      </c>
    </row>
    <row r="23" spans="1:7" ht="12" thickBot="1">
      <c r="A23" s="5" t="s">
        <v>81</v>
      </c>
      <c r="B23" s="6" t="s">
        <v>82</v>
      </c>
      <c r="C23" s="6" t="s">
        <v>69</v>
      </c>
      <c r="D23" s="6" t="s">
        <v>18</v>
      </c>
      <c r="E23" s="6" t="s">
        <v>17</v>
      </c>
      <c r="F23" s="6" t="s">
        <v>18</v>
      </c>
      <c r="G23" s="6" t="s">
        <v>18</v>
      </c>
    </row>
    <row r="24" spans="1:7" ht="12" thickBot="1">
      <c r="A24" s="5" t="s">
        <v>83</v>
      </c>
      <c r="B24" s="6" t="s">
        <v>84</v>
      </c>
      <c r="C24" s="6" t="s">
        <v>85</v>
      </c>
      <c r="D24" s="6" t="s">
        <v>28</v>
      </c>
      <c r="E24" s="6" t="s">
        <v>17</v>
      </c>
      <c r="F24" s="6" t="s">
        <v>18</v>
      </c>
      <c r="G24" s="6" t="s">
        <v>29</v>
      </c>
    </row>
    <row r="25" spans="1:7" ht="12" thickBot="1">
      <c r="A25" s="5" t="s">
        <v>86</v>
      </c>
      <c r="B25" s="6" t="s">
        <v>87</v>
      </c>
      <c r="C25" s="6" t="s">
        <v>15</v>
      </c>
      <c r="D25" s="6" t="s">
        <v>28</v>
      </c>
      <c r="E25" s="6" t="s">
        <v>17</v>
      </c>
      <c r="F25" s="6" t="s">
        <v>18</v>
      </c>
      <c r="G25" s="6" t="s">
        <v>29</v>
      </c>
    </row>
    <row r="26" spans="1:7" ht="12" thickBot="1">
      <c r="A26" s="5" t="s">
        <v>88</v>
      </c>
      <c r="B26" s="6" t="s">
        <v>89</v>
      </c>
      <c r="C26" s="6" t="s">
        <v>32</v>
      </c>
      <c r="D26" s="6" t="s">
        <v>16</v>
      </c>
      <c r="E26" s="6" t="s">
        <v>17</v>
      </c>
      <c r="F26" s="6" t="s">
        <v>18</v>
      </c>
      <c r="G26" s="6" t="s">
        <v>33</v>
      </c>
    </row>
    <row r="27" spans="1:7" ht="12" thickBot="1">
      <c r="A27" s="5" t="s">
        <v>90</v>
      </c>
      <c r="B27" s="6" t="s">
        <v>91</v>
      </c>
      <c r="C27" s="6" t="s">
        <v>15</v>
      </c>
      <c r="D27" s="6" t="s">
        <v>28</v>
      </c>
      <c r="E27" s="6" t="s">
        <v>17</v>
      </c>
      <c r="F27" s="6" t="s">
        <v>18</v>
      </c>
      <c r="G27" s="6" t="s">
        <v>29</v>
      </c>
    </row>
    <row r="28" spans="1:7" ht="12" thickBot="1">
      <c r="A28" s="5" t="s">
        <v>92</v>
      </c>
      <c r="B28" s="6" t="s">
        <v>93</v>
      </c>
      <c r="C28" s="6" t="s">
        <v>85</v>
      </c>
      <c r="D28" s="6" t="s">
        <v>28</v>
      </c>
      <c r="E28" s="6" t="s">
        <v>17</v>
      </c>
      <c r="F28" s="6" t="s">
        <v>18</v>
      </c>
      <c r="G28" s="6" t="s">
        <v>29</v>
      </c>
    </row>
    <row r="29" spans="1:7" ht="12" thickBot="1">
      <c r="A29" s="5" t="s">
        <v>94</v>
      </c>
      <c r="B29" s="6" t="s">
        <v>95</v>
      </c>
      <c r="C29" s="6" t="s">
        <v>15</v>
      </c>
      <c r="D29" s="6" t="s">
        <v>28</v>
      </c>
      <c r="E29" s="6" t="s">
        <v>17</v>
      </c>
      <c r="F29" s="6" t="s">
        <v>18</v>
      </c>
      <c r="G29" s="6" t="s">
        <v>96</v>
      </c>
    </row>
    <row r="30" spans="1:7" ht="12" thickBot="1">
      <c r="A30" s="5" t="s">
        <v>97</v>
      </c>
      <c r="B30" s="6" t="s">
        <v>98</v>
      </c>
      <c r="C30" s="6" t="s">
        <v>32</v>
      </c>
      <c r="D30" s="6" t="s">
        <v>16</v>
      </c>
      <c r="E30" s="6" t="s">
        <v>17</v>
      </c>
      <c r="F30" s="6" t="s">
        <v>18</v>
      </c>
      <c r="G30" s="6" t="s">
        <v>99</v>
      </c>
    </row>
    <row r="31" spans="1:7" ht="12" thickBot="1">
      <c r="A31" s="5" t="s">
        <v>100</v>
      </c>
      <c r="B31" s="6" t="s">
        <v>101</v>
      </c>
      <c r="C31" s="6" t="s">
        <v>85</v>
      </c>
      <c r="D31" s="6" t="s">
        <v>28</v>
      </c>
      <c r="E31" s="6" t="s">
        <v>17</v>
      </c>
      <c r="F31" s="6" t="s">
        <v>18</v>
      </c>
      <c r="G31" s="6" t="s">
        <v>29</v>
      </c>
    </row>
    <row r="32" spans="1:7" ht="12" thickBot="1">
      <c r="A32" s="5" t="s">
        <v>102</v>
      </c>
      <c r="B32" s="6" t="s">
        <v>103</v>
      </c>
      <c r="C32" s="6" t="s">
        <v>15</v>
      </c>
      <c r="D32" s="6" t="s">
        <v>28</v>
      </c>
      <c r="E32" s="6" t="s">
        <v>74</v>
      </c>
      <c r="F32" s="6" t="s">
        <v>18</v>
      </c>
      <c r="G32" s="6" t="s">
        <v>104</v>
      </c>
    </row>
    <row r="33" spans="1:7" ht="12" thickBot="1">
      <c r="A33" s="5" t="s">
        <v>105</v>
      </c>
      <c r="B33" s="6" t="s">
        <v>106</v>
      </c>
      <c r="C33" s="6" t="s">
        <v>15</v>
      </c>
      <c r="D33" s="6" t="s">
        <v>16</v>
      </c>
      <c r="E33" s="6" t="s">
        <v>17</v>
      </c>
      <c r="F33" s="6" t="s">
        <v>18</v>
      </c>
      <c r="G33" s="6" t="s">
        <v>107</v>
      </c>
    </row>
    <row r="34" spans="1:7" ht="12" thickBot="1">
      <c r="A34" s="5" t="s">
        <v>108</v>
      </c>
      <c r="B34" s="6" t="s">
        <v>109</v>
      </c>
      <c r="C34" s="6" t="s">
        <v>15</v>
      </c>
      <c r="D34" s="6" t="s">
        <v>28</v>
      </c>
      <c r="E34" s="6" t="s">
        <v>17</v>
      </c>
      <c r="F34" s="6" t="s">
        <v>18</v>
      </c>
      <c r="G34" s="6" t="s">
        <v>110</v>
      </c>
    </row>
    <row r="35" spans="1:7" ht="12" thickBot="1">
      <c r="A35" s="5" t="s">
        <v>111</v>
      </c>
      <c r="B35" s="6" t="s">
        <v>112</v>
      </c>
      <c r="C35" s="6" t="s">
        <v>15</v>
      </c>
      <c r="D35" s="6" t="s">
        <v>28</v>
      </c>
      <c r="E35" s="6" t="s">
        <v>17</v>
      </c>
      <c r="F35" s="6" t="s">
        <v>18</v>
      </c>
      <c r="G35" s="6" t="s">
        <v>110</v>
      </c>
    </row>
    <row r="36" spans="1:7" ht="12" thickBot="1">
      <c r="A36" s="5" t="s">
        <v>113</v>
      </c>
      <c r="B36" s="6" t="s">
        <v>114</v>
      </c>
      <c r="C36" s="6" t="s">
        <v>15</v>
      </c>
      <c r="D36" s="6" t="s">
        <v>16</v>
      </c>
      <c r="E36" s="6" t="s">
        <v>17</v>
      </c>
      <c r="F36" s="6" t="s">
        <v>18</v>
      </c>
      <c r="G36" s="6" t="s">
        <v>115</v>
      </c>
    </row>
    <row r="37" spans="1:7" ht="12" thickBot="1">
      <c r="A37" s="5" t="s">
        <v>116</v>
      </c>
      <c r="B37" s="6" t="s">
        <v>117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118</v>
      </c>
    </row>
    <row r="38" spans="1:7" ht="12" thickBot="1">
      <c r="A38" s="5" t="s">
        <v>119</v>
      </c>
      <c r="B38" s="6" t="s">
        <v>120</v>
      </c>
      <c r="C38" s="6" t="s">
        <v>15</v>
      </c>
      <c r="D38" s="6" t="s">
        <v>16</v>
      </c>
      <c r="E38" s="6" t="s">
        <v>17</v>
      </c>
      <c r="F38" s="6" t="s">
        <v>18</v>
      </c>
      <c r="G38" s="6" t="s">
        <v>55</v>
      </c>
    </row>
    <row r="39" spans="1:7" ht="12" thickBot="1">
      <c r="A39" s="5" t="s">
        <v>121</v>
      </c>
      <c r="B39" s="6" t="s">
        <v>121</v>
      </c>
      <c r="C39" s="6" t="s">
        <v>122</v>
      </c>
      <c r="D39" s="6" t="s">
        <v>16</v>
      </c>
      <c r="E39" s="6" t="s">
        <v>17</v>
      </c>
      <c r="F39" s="6" t="s">
        <v>18</v>
      </c>
      <c r="G39" s="6" t="s">
        <v>55</v>
      </c>
    </row>
    <row r="40" spans="1:7" ht="12" thickBot="1">
      <c r="A40" s="5" t="s">
        <v>123</v>
      </c>
      <c r="B40" s="6" t="s">
        <v>124</v>
      </c>
      <c r="C40" s="6" t="s">
        <v>85</v>
      </c>
      <c r="D40" s="6" t="s">
        <v>28</v>
      </c>
      <c r="E40" s="6" t="s">
        <v>17</v>
      </c>
      <c r="F40" s="6" t="s">
        <v>18</v>
      </c>
      <c r="G40" s="6" t="s">
        <v>125</v>
      </c>
    </row>
    <row r="41" spans="1:9" ht="23.25" thickBot="1">
      <c r="A41" s="5" t="s">
        <v>126</v>
      </c>
      <c r="B41" s="6" t="s">
        <v>127</v>
      </c>
      <c r="C41" s="6" t="s">
        <v>15</v>
      </c>
      <c r="D41" s="6" t="s">
        <v>16</v>
      </c>
      <c r="E41" s="6" t="s">
        <v>17</v>
      </c>
      <c r="F41" s="6" t="s">
        <v>18</v>
      </c>
      <c r="G41" s="6" t="s">
        <v>128</v>
      </c>
      <c r="I41" s="4">
        <v>0.002</v>
      </c>
    </row>
    <row r="42" spans="1:7" ht="12" thickBot="1">
      <c r="A42" s="5" t="s">
        <v>129</v>
      </c>
      <c r="B42" s="6" t="s">
        <v>130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131</v>
      </c>
    </row>
    <row r="43" spans="1:7" ht="12" thickBot="1">
      <c r="A43" s="5" t="s">
        <v>132</v>
      </c>
      <c r="B43" s="6" t="s">
        <v>133</v>
      </c>
      <c r="C43" s="6" t="s">
        <v>15</v>
      </c>
      <c r="D43" s="6" t="s">
        <v>16</v>
      </c>
      <c r="E43" s="6" t="s">
        <v>17</v>
      </c>
      <c r="F43" s="6" t="s">
        <v>18</v>
      </c>
      <c r="G43" s="6" t="s">
        <v>134</v>
      </c>
    </row>
    <row r="44" spans="1:7" ht="12" thickBot="1">
      <c r="A44" s="5" t="s">
        <v>135</v>
      </c>
      <c r="B44" s="6" t="s">
        <v>136</v>
      </c>
      <c r="C44" s="6" t="s">
        <v>137</v>
      </c>
      <c r="D44" s="6" t="s">
        <v>16</v>
      </c>
      <c r="E44" s="6" t="s">
        <v>17</v>
      </c>
      <c r="F44" s="6" t="s">
        <v>18</v>
      </c>
      <c r="G44" s="6"/>
    </row>
    <row r="45" spans="1:7" ht="12" thickBot="1">
      <c r="A45" s="5" t="s">
        <v>138</v>
      </c>
      <c r="B45" s="6" t="s">
        <v>139</v>
      </c>
      <c r="C45" s="6" t="s">
        <v>15</v>
      </c>
      <c r="D45" s="6" t="s">
        <v>140</v>
      </c>
      <c r="E45" s="6" t="s">
        <v>17</v>
      </c>
      <c r="F45" s="6" t="s">
        <v>18</v>
      </c>
      <c r="G45" s="6" t="s">
        <v>141</v>
      </c>
    </row>
    <row r="46" spans="1:7" ht="12" thickBot="1">
      <c r="A46" s="5" t="s">
        <v>142</v>
      </c>
      <c r="B46" s="6" t="s">
        <v>143</v>
      </c>
      <c r="C46" s="6" t="s">
        <v>144</v>
      </c>
      <c r="D46" s="6" t="s">
        <v>18</v>
      </c>
      <c r="E46" s="6" t="s">
        <v>17</v>
      </c>
      <c r="F46" s="6" t="s">
        <v>18</v>
      </c>
      <c r="G46" s="6"/>
    </row>
    <row r="47" spans="1:7" ht="12" thickBot="1">
      <c r="A47" s="5" t="s">
        <v>145</v>
      </c>
      <c r="B47" s="6" t="s">
        <v>145</v>
      </c>
      <c r="C47" s="6" t="s">
        <v>39</v>
      </c>
      <c r="D47" s="6" t="s">
        <v>16</v>
      </c>
      <c r="E47" s="6" t="s">
        <v>17</v>
      </c>
      <c r="F47" s="6" t="s">
        <v>18</v>
      </c>
      <c r="G47" s="6" t="s">
        <v>47</v>
      </c>
    </row>
    <row r="48" spans="1:7" ht="12" thickBot="1">
      <c r="A48" s="5" t="s">
        <v>146</v>
      </c>
      <c r="B48" s="6" t="s">
        <v>147</v>
      </c>
      <c r="C48" s="6" t="s">
        <v>144</v>
      </c>
      <c r="D48" s="6" t="s">
        <v>18</v>
      </c>
      <c r="E48" s="6" t="s">
        <v>17</v>
      </c>
      <c r="F48" s="6" t="s">
        <v>18</v>
      </c>
      <c r="G48" s="6" t="s">
        <v>146</v>
      </c>
    </row>
    <row r="49" spans="1:7" ht="12" thickBot="1">
      <c r="A49" s="5" t="s">
        <v>148</v>
      </c>
      <c r="B49" s="6" t="s">
        <v>149</v>
      </c>
      <c r="C49" s="6" t="s">
        <v>15</v>
      </c>
      <c r="D49" s="6" t="s">
        <v>28</v>
      </c>
      <c r="E49" s="6" t="s">
        <v>17</v>
      </c>
      <c r="F49" s="6" t="s">
        <v>18</v>
      </c>
      <c r="G49" s="6" t="s">
        <v>150</v>
      </c>
    </row>
    <row r="50" spans="1:7" ht="12" thickBot="1">
      <c r="A50" s="5" t="s">
        <v>151</v>
      </c>
      <c r="B50" s="6" t="s">
        <v>152</v>
      </c>
      <c r="C50" s="6" t="s">
        <v>32</v>
      </c>
      <c r="D50" s="6" t="s">
        <v>18</v>
      </c>
      <c r="E50" s="6" t="s">
        <v>18</v>
      </c>
      <c r="F50" s="6" t="s">
        <v>18</v>
      </c>
      <c r="G50" s="6" t="s">
        <v>153</v>
      </c>
    </row>
    <row r="51" spans="1:7" ht="12" thickBot="1">
      <c r="A51" s="5" t="s">
        <v>154</v>
      </c>
      <c r="B51" s="6" t="s">
        <v>154</v>
      </c>
      <c r="C51" s="6" t="s">
        <v>39</v>
      </c>
      <c r="D51" s="6" t="s">
        <v>16</v>
      </c>
      <c r="E51" s="6" t="s">
        <v>17</v>
      </c>
      <c r="F51" s="6" t="s">
        <v>18</v>
      </c>
      <c r="G51" s="6" t="s">
        <v>47</v>
      </c>
    </row>
    <row r="52" spans="1:7" ht="12" thickBot="1">
      <c r="A52" s="5" t="s">
        <v>155</v>
      </c>
      <c r="B52" s="6" t="s">
        <v>156</v>
      </c>
      <c r="C52" s="6" t="s">
        <v>85</v>
      </c>
      <c r="D52" s="6" t="s">
        <v>28</v>
      </c>
      <c r="E52" s="6" t="s">
        <v>17</v>
      </c>
      <c r="F52" s="6" t="s">
        <v>18</v>
      </c>
      <c r="G52" s="6" t="s">
        <v>29</v>
      </c>
    </row>
    <row r="53" spans="1:7" ht="12" thickBot="1">
      <c r="A53" s="5" t="s">
        <v>157</v>
      </c>
      <c r="B53" s="6" t="s">
        <v>158</v>
      </c>
      <c r="C53" s="6" t="s">
        <v>39</v>
      </c>
      <c r="D53" s="6" t="s">
        <v>16</v>
      </c>
      <c r="E53" s="6" t="s">
        <v>17</v>
      </c>
      <c r="F53" s="6" t="s">
        <v>18</v>
      </c>
      <c r="G53" s="6" t="s">
        <v>159</v>
      </c>
    </row>
    <row r="54" spans="1:7" ht="12" thickBot="1">
      <c r="A54" s="5" t="s">
        <v>160</v>
      </c>
      <c r="B54" s="6" t="s">
        <v>161</v>
      </c>
      <c r="C54" s="6" t="s">
        <v>162</v>
      </c>
      <c r="D54" s="6" t="s">
        <v>16</v>
      </c>
      <c r="E54" s="6" t="s">
        <v>17</v>
      </c>
      <c r="F54" s="6" t="s">
        <v>18</v>
      </c>
      <c r="G54" s="6" t="s">
        <v>55</v>
      </c>
    </row>
    <row r="55" spans="1:7" ht="12" thickBot="1">
      <c r="A55" s="5" t="s">
        <v>163</v>
      </c>
      <c r="B55" s="6" t="s">
        <v>164</v>
      </c>
      <c r="C55" s="6" t="s">
        <v>165</v>
      </c>
      <c r="D55" s="6" t="s">
        <v>18</v>
      </c>
      <c r="E55" s="6" t="s">
        <v>17</v>
      </c>
      <c r="F55" s="6" t="s">
        <v>18</v>
      </c>
      <c r="G55" s="6" t="s">
        <v>47</v>
      </c>
    </row>
    <row r="56" spans="1:7" ht="12" thickBot="1">
      <c r="A56" s="5" t="s">
        <v>166</v>
      </c>
      <c r="B56" s="6" t="s">
        <v>166</v>
      </c>
      <c r="C56" s="6" t="s">
        <v>167</v>
      </c>
      <c r="D56" s="6" t="s">
        <v>18</v>
      </c>
      <c r="E56" s="6" t="s">
        <v>18</v>
      </c>
      <c r="F56" s="6" t="s">
        <v>18</v>
      </c>
      <c r="G56" s="6"/>
    </row>
    <row r="57" spans="1:7" ht="12" thickBot="1">
      <c r="A57" s="5" t="s">
        <v>168</v>
      </c>
      <c r="B57" s="6" t="s">
        <v>169</v>
      </c>
      <c r="C57" s="6" t="s">
        <v>15</v>
      </c>
      <c r="D57" s="6" t="s">
        <v>16</v>
      </c>
      <c r="E57" s="6" t="s">
        <v>17</v>
      </c>
      <c r="F57" s="6" t="s">
        <v>18</v>
      </c>
      <c r="G57" s="6" t="s">
        <v>22</v>
      </c>
    </row>
    <row r="58" spans="1:7" ht="12" thickBot="1">
      <c r="A58" s="5" t="s">
        <v>170</v>
      </c>
      <c r="B58" s="6" t="s">
        <v>171</v>
      </c>
      <c r="C58" s="6" t="s">
        <v>15</v>
      </c>
      <c r="D58" s="6" t="s">
        <v>16</v>
      </c>
      <c r="E58" s="6" t="s">
        <v>17</v>
      </c>
      <c r="F58" s="6" t="s">
        <v>18</v>
      </c>
      <c r="G58" s="7">
        <v>200.7</v>
      </c>
    </row>
    <row r="59" spans="1:7" ht="12" thickBot="1">
      <c r="A59" s="5" t="s">
        <v>172</v>
      </c>
      <c r="B59" s="6" t="s">
        <v>173</v>
      </c>
      <c r="C59" s="6" t="s">
        <v>144</v>
      </c>
      <c r="D59" s="6" t="s">
        <v>18</v>
      </c>
      <c r="E59" s="6" t="s">
        <v>17</v>
      </c>
      <c r="F59" s="6" t="s">
        <v>18</v>
      </c>
      <c r="G59" s="6"/>
    </row>
    <row r="60" spans="1:7" ht="12" thickBot="1">
      <c r="A60" s="5" t="s">
        <v>174</v>
      </c>
      <c r="B60" s="6" t="s">
        <v>175</v>
      </c>
      <c r="C60" s="6" t="s">
        <v>15</v>
      </c>
      <c r="D60" s="6" t="s">
        <v>16</v>
      </c>
      <c r="E60" s="6" t="s">
        <v>17</v>
      </c>
      <c r="F60" s="6" t="s">
        <v>18</v>
      </c>
      <c r="G60" s="6" t="s">
        <v>176</v>
      </c>
    </row>
    <row r="61" spans="1:7" ht="12" thickBot="1">
      <c r="A61" s="5" t="s">
        <v>177</v>
      </c>
      <c r="B61" s="6" t="s">
        <v>178</v>
      </c>
      <c r="C61" s="6" t="s">
        <v>15</v>
      </c>
      <c r="D61" s="6" t="s">
        <v>16</v>
      </c>
      <c r="E61" s="6" t="s">
        <v>17</v>
      </c>
      <c r="F61" s="6" t="s">
        <v>18</v>
      </c>
      <c r="G61" s="6" t="s">
        <v>78</v>
      </c>
    </row>
    <row r="62" spans="1:7" ht="12" thickBot="1">
      <c r="A62" s="5" t="s">
        <v>179</v>
      </c>
      <c r="B62" s="6" t="s">
        <v>180</v>
      </c>
      <c r="C62" s="6" t="s">
        <v>85</v>
      </c>
      <c r="D62" s="6" t="s">
        <v>28</v>
      </c>
      <c r="E62" s="6" t="s">
        <v>17</v>
      </c>
      <c r="F62" s="6" t="s">
        <v>18</v>
      </c>
      <c r="G62" s="6" t="s">
        <v>29</v>
      </c>
    </row>
    <row r="63" spans="1:7" ht="12" thickBot="1">
      <c r="A63" s="5" t="s">
        <v>181</v>
      </c>
      <c r="B63" s="6" t="s">
        <v>182</v>
      </c>
      <c r="C63" s="6" t="s">
        <v>137</v>
      </c>
      <c r="D63" s="6" t="s">
        <v>16</v>
      </c>
      <c r="E63" s="6" t="s">
        <v>17</v>
      </c>
      <c r="F63" s="6" t="s">
        <v>18</v>
      </c>
      <c r="G63" s="6"/>
    </row>
    <row r="64" ht="11.25">
      <c r="A64" s="8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R13" sqref="R13"/>
    </sheetView>
  </sheetViews>
  <sheetFormatPr defaultColWidth="9.140625" defaultRowHeight="12.75"/>
  <cols>
    <col min="1" max="1" width="44.28125" style="0" bestFit="1" customWidth="1"/>
    <col min="2" max="2" width="11.00390625" style="0" customWidth="1"/>
    <col min="6" max="7" width="9.28125" style="0" bestFit="1" customWidth="1"/>
    <col min="9" max="9" width="9.28125" style="0" bestFit="1" customWidth="1"/>
    <col min="12" max="12" width="10.28125" style="0" bestFit="1" customWidth="1"/>
    <col min="13" max="13" width="9.28125" style="0" bestFit="1" customWidth="1"/>
    <col min="16" max="16" width="10.28125" style="0" bestFit="1" customWidth="1"/>
  </cols>
  <sheetData>
    <row r="1" spans="1:17" ht="12.75">
      <c r="A1" s="1" t="s">
        <v>0</v>
      </c>
      <c r="B1" s="48">
        <v>40204</v>
      </c>
      <c r="C1" s="40">
        <v>40235</v>
      </c>
      <c r="D1" s="48">
        <v>40263</v>
      </c>
      <c r="E1" s="40">
        <v>40287</v>
      </c>
      <c r="F1" s="48">
        <v>40325</v>
      </c>
      <c r="G1" s="40">
        <v>40351</v>
      </c>
      <c r="H1" s="48">
        <v>40367</v>
      </c>
      <c r="I1" s="48">
        <v>40386</v>
      </c>
      <c r="J1" s="40">
        <v>40402</v>
      </c>
      <c r="K1" s="40">
        <v>40413</v>
      </c>
      <c r="L1" s="48">
        <v>40430</v>
      </c>
      <c r="M1" s="48">
        <v>40444</v>
      </c>
      <c r="N1" s="40">
        <v>40466</v>
      </c>
      <c r="O1" s="40">
        <v>40477</v>
      </c>
      <c r="P1" s="48">
        <v>40508</v>
      </c>
      <c r="Q1" s="40">
        <v>40538</v>
      </c>
    </row>
    <row r="2" spans="1:17" ht="12.75">
      <c r="A2" t="s">
        <v>266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t="s">
        <v>267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t="s">
        <v>268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t="s">
        <v>273</v>
      </c>
      <c r="B5" s="11"/>
      <c r="C5" s="11"/>
      <c r="D5" s="11"/>
      <c r="E5" s="11">
        <v>10.4</v>
      </c>
      <c r="F5" s="11">
        <v>7</v>
      </c>
      <c r="G5" s="11">
        <v>4.2</v>
      </c>
      <c r="H5" s="11">
        <v>32</v>
      </c>
      <c r="I5" s="11">
        <v>5.3</v>
      </c>
      <c r="J5" s="11">
        <v>31.2</v>
      </c>
      <c r="K5" s="11">
        <v>35.4</v>
      </c>
      <c r="L5" s="11">
        <v>40.3</v>
      </c>
      <c r="M5" s="11">
        <v>13.6</v>
      </c>
      <c r="N5" s="11"/>
      <c r="O5" s="11"/>
      <c r="P5" s="11"/>
      <c r="Q5" s="11"/>
    </row>
    <row r="6" spans="2:17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2:17" ht="12.75">
      <c r="B8" s="11"/>
      <c r="C8" s="11"/>
      <c r="D8" s="11"/>
      <c r="E8" s="11"/>
      <c r="F8" s="7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12.75">
      <c r="B9" s="11"/>
      <c r="C9" s="11"/>
      <c r="D9" s="11"/>
      <c r="E9" s="11"/>
      <c r="F9" s="11"/>
      <c r="G9" s="95"/>
      <c r="H9" s="95"/>
      <c r="I9" s="96" t="s">
        <v>314</v>
      </c>
      <c r="J9" s="95">
        <f>AVERAGE(H5:M5)</f>
        <v>26.299999999999997</v>
      </c>
      <c r="K9" s="95"/>
      <c r="L9" s="11"/>
      <c r="M9" s="11"/>
      <c r="N9" s="11"/>
      <c r="O9" s="11"/>
      <c r="P9" s="11"/>
      <c r="Q9" s="11"/>
    </row>
    <row r="10" spans="2:17" ht="12.75">
      <c r="B10" s="11"/>
      <c r="C10" s="11"/>
      <c r="D10" s="11"/>
      <c r="E10" s="11"/>
      <c r="F10" s="11"/>
      <c r="G10" s="11"/>
      <c r="H10" s="11"/>
      <c r="I10" s="97"/>
      <c r="J10" s="75"/>
      <c r="K10" s="75"/>
      <c r="L10" s="11"/>
      <c r="M10" s="11"/>
      <c r="N10" s="11"/>
      <c r="O10" s="11"/>
      <c r="P10" s="11"/>
      <c r="Q10" s="11"/>
    </row>
    <row r="11" spans="1:17" s="11" customFormat="1" ht="12.75">
      <c r="A11" s="11" t="s">
        <v>287</v>
      </c>
      <c r="B11" s="11">
        <v>10</v>
      </c>
      <c r="C11" s="11">
        <v>10</v>
      </c>
      <c r="D11" s="11">
        <v>10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10</v>
      </c>
      <c r="K11" s="11">
        <v>10</v>
      </c>
      <c r="L11" s="11">
        <v>10</v>
      </c>
      <c r="M11" s="11">
        <v>10</v>
      </c>
      <c r="N11" s="11">
        <v>10</v>
      </c>
      <c r="O11" s="11">
        <v>10</v>
      </c>
      <c r="P11" s="11">
        <v>10</v>
      </c>
      <c r="Q11" s="11">
        <v>10</v>
      </c>
    </row>
    <row r="12" spans="1:17" ht="12.75">
      <c r="A12" t="s">
        <v>286</v>
      </c>
      <c r="B12" s="62"/>
      <c r="C12" s="62"/>
      <c r="D12" s="62"/>
      <c r="E12" s="62"/>
      <c r="F12" s="62"/>
      <c r="G12" s="62"/>
      <c r="H12" s="62"/>
      <c r="I12" s="99">
        <f aca="true" t="shared" si="0" ref="I12:N12">$J$9</f>
        <v>26.299999999999997</v>
      </c>
      <c r="J12" s="99">
        <f t="shared" si="0"/>
        <v>26.299999999999997</v>
      </c>
      <c r="K12" s="99">
        <f t="shared" si="0"/>
        <v>26.299999999999997</v>
      </c>
      <c r="L12" s="99">
        <f t="shared" si="0"/>
        <v>26.299999999999997</v>
      </c>
      <c r="M12" s="99">
        <f t="shared" si="0"/>
        <v>26.299999999999997</v>
      </c>
      <c r="N12" s="99">
        <f t="shared" si="0"/>
        <v>26.299999999999997</v>
      </c>
      <c r="O12" s="62"/>
      <c r="P12" s="62"/>
      <c r="Q12" s="62"/>
    </row>
    <row r="13" spans="1:17" s="11" customFormat="1" ht="12.75">
      <c r="A13" s="11" t="s">
        <v>288</v>
      </c>
      <c r="B13" s="11">
        <v>11.2</v>
      </c>
      <c r="C13" s="11">
        <v>11.2</v>
      </c>
      <c r="D13" s="11">
        <v>11.2</v>
      </c>
      <c r="E13" s="11">
        <v>11.2</v>
      </c>
      <c r="F13" s="11">
        <v>11.2</v>
      </c>
      <c r="G13" s="11">
        <v>11.2</v>
      </c>
      <c r="H13" s="11">
        <v>11.2</v>
      </c>
      <c r="I13" s="11">
        <v>11.2</v>
      </c>
      <c r="J13" s="11">
        <v>11.2</v>
      </c>
      <c r="K13" s="11">
        <v>11.2</v>
      </c>
      <c r="L13" s="11">
        <v>11.2</v>
      </c>
      <c r="M13" s="11">
        <v>11.2</v>
      </c>
      <c r="N13" s="11">
        <v>11.2</v>
      </c>
      <c r="O13" s="11">
        <v>11.2</v>
      </c>
      <c r="P13" s="11">
        <v>11.2</v>
      </c>
      <c r="Q13" s="11">
        <v>11.2</v>
      </c>
    </row>
    <row r="15" ht="12.75">
      <c r="A15" t="s">
        <v>274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3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Y13" sqref="X12:Y13"/>
    </sheetView>
  </sheetViews>
  <sheetFormatPr defaultColWidth="9.140625" defaultRowHeight="12.75"/>
  <cols>
    <col min="1" max="1" width="44.28125" style="0" bestFit="1" customWidth="1"/>
  </cols>
  <sheetData>
    <row r="1" spans="1:29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1">
        <v>40456</v>
      </c>
      <c r="W1" s="41">
        <v>40500</v>
      </c>
      <c r="X1" s="41">
        <v>40519</v>
      </c>
      <c r="Y1" s="41"/>
      <c r="Z1" s="41"/>
      <c r="AA1" s="41"/>
      <c r="AB1" s="41"/>
      <c r="AC1" s="41"/>
    </row>
    <row r="2" spans="1:27" ht="12.75">
      <c r="A2" t="s">
        <v>266</v>
      </c>
      <c r="B2" s="47">
        <v>390</v>
      </c>
      <c r="C2" s="47">
        <v>450</v>
      </c>
      <c r="D2" s="47">
        <v>450</v>
      </c>
      <c r="E2" s="68">
        <v>400</v>
      </c>
      <c r="F2" s="68">
        <v>400</v>
      </c>
      <c r="G2" s="68">
        <v>290</v>
      </c>
      <c r="H2" s="68">
        <v>300</v>
      </c>
      <c r="I2" s="68"/>
      <c r="J2" s="68">
        <v>290</v>
      </c>
      <c r="K2" s="68">
        <v>290</v>
      </c>
      <c r="L2" s="68"/>
      <c r="M2" s="68">
        <v>280</v>
      </c>
      <c r="N2" s="68"/>
      <c r="O2" s="68">
        <v>300</v>
      </c>
      <c r="P2" s="68"/>
      <c r="Q2" s="68"/>
      <c r="R2" s="68">
        <v>300</v>
      </c>
      <c r="S2" s="68"/>
      <c r="T2" s="68">
        <v>320</v>
      </c>
      <c r="U2" s="68"/>
      <c r="V2" s="68">
        <v>330</v>
      </c>
      <c r="W2" s="11"/>
      <c r="X2" s="11"/>
      <c r="Y2" s="11"/>
      <c r="Z2" s="11"/>
      <c r="AA2" s="11"/>
    </row>
    <row r="3" spans="1:27" ht="12.75">
      <c r="A3" t="s">
        <v>267</v>
      </c>
      <c r="B3" s="47">
        <v>320</v>
      </c>
      <c r="C3" s="47">
        <v>300</v>
      </c>
      <c r="D3" s="47">
        <v>410</v>
      </c>
      <c r="E3" s="68">
        <v>340</v>
      </c>
      <c r="F3" s="68">
        <v>420</v>
      </c>
      <c r="G3" s="68">
        <v>220</v>
      </c>
      <c r="H3" s="68">
        <v>240</v>
      </c>
      <c r="I3" s="68"/>
      <c r="J3" s="68">
        <v>240</v>
      </c>
      <c r="K3" s="68">
        <v>240</v>
      </c>
      <c r="L3" s="68"/>
      <c r="M3" s="68">
        <v>300</v>
      </c>
      <c r="N3" s="68"/>
      <c r="O3" s="68">
        <v>330</v>
      </c>
      <c r="P3" s="68"/>
      <c r="Q3" s="68"/>
      <c r="R3" s="68">
        <v>340</v>
      </c>
      <c r="S3" s="68"/>
      <c r="T3" s="68">
        <v>330</v>
      </c>
      <c r="U3" s="68"/>
      <c r="V3" s="68">
        <v>310</v>
      </c>
      <c r="W3" s="68">
        <v>290</v>
      </c>
      <c r="X3" s="68">
        <v>290</v>
      </c>
      <c r="Y3" s="11"/>
      <c r="Z3" s="11"/>
      <c r="AA3" s="11"/>
    </row>
    <row r="4" spans="1:27" ht="12.75">
      <c r="A4" t="s">
        <v>268</v>
      </c>
      <c r="B4" s="47">
        <v>470</v>
      </c>
      <c r="C4" s="47">
        <v>540</v>
      </c>
      <c r="D4" s="47">
        <v>480</v>
      </c>
      <c r="E4" s="68">
        <v>340</v>
      </c>
      <c r="F4" s="68">
        <v>260</v>
      </c>
      <c r="G4" s="68">
        <v>210</v>
      </c>
      <c r="H4" s="68">
        <v>260</v>
      </c>
      <c r="I4" s="68"/>
      <c r="J4" s="68">
        <v>340</v>
      </c>
      <c r="K4" s="68">
        <v>340</v>
      </c>
      <c r="L4" s="68"/>
      <c r="M4" s="68">
        <v>440</v>
      </c>
      <c r="N4" s="68"/>
      <c r="O4" s="68">
        <v>440</v>
      </c>
      <c r="P4" s="68"/>
      <c r="Q4" s="68"/>
      <c r="R4" s="68">
        <v>480</v>
      </c>
      <c r="S4" s="68"/>
      <c r="T4" s="68">
        <v>460</v>
      </c>
      <c r="U4" s="68"/>
      <c r="V4" s="68">
        <v>510</v>
      </c>
      <c r="W4" s="11">
        <v>520</v>
      </c>
      <c r="X4" s="11">
        <v>490</v>
      </c>
      <c r="Y4" s="11"/>
      <c r="Z4" s="11"/>
      <c r="AA4" s="11"/>
    </row>
    <row r="5" spans="1:27" ht="12.75">
      <c r="A5" t="s">
        <v>280</v>
      </c>
      <c r="B5" s="47"/>
      <c r="C5" s="47"/>
      <c r="D5" s="47"/>
      <c r="E5" s="47"/>
      <c r="F5" s="105">
        <v>383.67</v>
      </c>
      <c r="G5" s="106"/>
      <c r="H5" s="106"/>
      <c r="I5" s="17">
        <v>301.3333333333333</v>
      </c>
      <c r="J5" s="106"/>
      <c r="K5" s="106"/>
      <c r="L5" s="17">
        <v>301.3333333333333</v>
      </c>
      <c r="M5" s="47"/>
      <c r="N5">
        <v>311</v>
      </c>
      <c r="O5" s="47"/>
      <c r="P5">
        <v>322</v>
      </c>
      <c r="Q5">
        <v>324</v>
      </c>
      <c r="R5" s="17">
        <v>318.3333333333333</v>
      </c>
      <c r="S5">
        <v>324</v>
      </c>
      <c r="T5" s="47"/>
      <c r="U5">
        <v>330</v>
      </c>
      <c r="V5" s="47"/>
      <c r="W5" s="11"/>
      <c r="X5" s="11"/>
      <c r="Y5" s="11"/>
      <c r="Z5" s="11"/>
      <c r="AA5" s="11"/>
    </row>
    <row r="6" spans="2:27" ht="12.7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11"/>
      <c r="X6" s="11"/>
      <c r="Y6" s="11"/>
      <c r="Z6" s="11"/>
      <c r="AA6" s="11"/>
    </row>
    <row r="7" spans="5:27" ht="12.75"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W7" s="11"/>
      <c r="X7" s="11"/>
      <c r="Y7" s="11"/>
      <c r="Z7" s="11"/>
      <c r="AA7" s="11"/>
    </row>
    <row r="8" spans="23:27" ht="12.75">
      <c r="W8" s="11"/>
      <c r="X8" s="11"/>
      <c r="Y8" s="11"/>
      <c r="Z8" s="11"/>
      <c r="AA8" s="11"/>
    </row>
    <row r="9" spans="23:27" ht="12.75">
      <c r="W9" s="11"/>
      <c r="X9" s="11"/>
      <c r="Y9" s="11"/>
      <c r="Z9" s="11"/>
      <c r="AA9" s="11"/>
    </row>
    <row r="10" spans="23:27" ht="12.75">
      <c r="W10" s="11"/>
      <c r="X10" s="11"/>
      <c r="Y10" s="11"/>
      <c r="Z10" s="11"/>
      <c r="AA10" s="11"/>
    </row>
    <row r="11" spans="23:27" ht="12.75">
      <c r="W11" s="11"/>
      <c r="X11" s="11"/>
      <c r="Y11" s="11"/>
      <c r="Z11" s="11"/>
      <c r="AA11" s="11"/>
    </row>
    <row r="14" ht="12.75">
      <c r="A14" t="s">
        <v>269</v>
      </c>
    </row>
    <row r="23" ht="12.75">
      <c r="A23" t="s">
        <v>281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5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4" sqref="A4:IV4"/>
    </sheetView>
  </sheetViews>
  <sheetFormatPr defaultColWidth="9.140625" defaultRowHeight="12.75"/>
  <cols>
    <col min="1" max="1" width="44.28125" style="0" bestFit="1" customWidth="1"/>
    <col min="3" max="14" width="9.28125" style="0" bestFit="1" customWidth="1"/>
    <col min="15" max="17" width="9.7109375" style="0" bestFit="1" customWidth="1"/>
    <col min="20" max="23" width="9.140625" style="58" customWidth="1"/>
  </cols>
  <sheetData>
    <row r="1" spans="1:23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1">
        <v>40330</v>
      </c>
      <c r="J1" s="41">
        <v>40344</v>
      </c>
      <c r="K1" s="41">
        <v>40360</v>
      </c>
      <c r="L1" s="41">
        <v>40373</v>
      </c>
      <c r="M1" s="41">
        <v>40413</v>
      </c>
      <c r="N1" s="41">
        <v>40436</v>
      </c>
      <c r="O1" s="46">
        <v>40456</v>
      </c>
      <c r="P1" s="46">
        <v>40500</v>
      </c>
      <c r="Q1" s="46">
        <v>40519</v>
      </c>
      <c r="R1" s="50"/>
      <c r="T1" s="59"/>
      <c r="U1" s="59"/>
      <c r="V1" s="59"/>
      <c r="W1" s="59"/>
    </row>
    <row r="2" spans="1:23" ht="12.75">
      <c r="A2" t="s">
        <v>266</v>
      </c>
      <c r="B2" s="47">
        <v>6.88</v>
      </c>
      <c r="C2" s="11">
        <v>7.78</v>
      </c>
      <c r="D2" s="11">
        <v>8.11</v>
      </c>
      <c r="E2" s="11">
        <v>18.6</v>
      </c>
      <c r="F2" s="11">
        <v>15.3</v>
      </c>
      <c r="G2" s="11"/>
      <c r="H2" s="11">
        <v>25.39</v>
      </c>
      <c r="I2" s="11">
        <v>32.9</v>
      </c>
      <c r="J2" s="11">
        <v>16.3</v>
      </c>
      <c r="K2" s="11">
        <v>20.2</v>
      </c>
      <c r="L2" s="11">
        <v>19.9</v>
      </c>
      <c r="M2" s="11">
        <v>21.33</v>
      </c>
      <c r="N2" s="11">
        <v>25.7</v>
      </c>
      <c r="O2" s="11">
        <v>17.3</v>
      </c>
      <c r="P2" s="11"/>
      <c r="Q2" s="11"/>
      <c r="R2" s="11"/>
      <c r="T2" s="59"/>
      <c r="U2" s="60"/>
      <c r="V2" s="59"/>
      <c r="W2" s="60"/>
    </row>
    <row r="3" spans="1:23" s="11" customFormat="1" ht="12.75">
      <c r="A3" s="11" t="s">
        <v>267</v>
      </c>
      <c r="B3" s="11">
        <v>31</v>
      </c>
      <c r="C3" s="11">
        <v>31</v>
      </c>
      <c r="D3" s="11">
        <v>19</v>
      </c>
      <c r="E3" s="11">
        <v>27</v>
      </c>
      <c r="F3" s="11">
        <v>22</v>
      </c>
      <c r="G3" s="11">
        <v>191</v>
      </c>
      <c r="H3" s="11">
        <v>174</v>
      </c>
      <c r="I3" s="11">
        <v>200</v>
      </c>
      <c r="J3" s="11">
        <v>822</v>
      </c>
      <c r="K3" s="11">
        <v>64</v>
      </c>
      <c r="L3" s="11">
        <v>68</v>
      </c>
      <c r="M3" s="11">
        <v>98</v>
      </c>
      <c r="N3" s="11">
        <v>7.8</v>
      </c>
      <c r="O3" s="11">
        <v>22</v>
      </c>
      <c r="P3" s="11">
        <v>39</v>
      </c>
      <c r="Q3" s="11">
        <v>76</v>
      </c>
      <c r="T3" s="76"/>
      <c r="U3" s="133"/>
      <c r="V3" s="76"/>
      <c r="W3" s="133"/>
    </row>
    <row r="4" spans="1:23" s="98" customFormat="1" ht="12.75">
      <c r="A4" s="98" t="s">
        <v>268</v>
      </c>
      <c r="B4" s="98">
        <v>7.9</v>
      </c>
      <c r="C4" s="98">
        <v>0</v>
      </c>
      <c r="D4" s="98">
        <v>41</v>
      </c>
      <c r="E4" s="98">
        <v>124</v>
      </c>
      <c r="F4" s="98">
        <v>8.6</v>
      </c>
      <c r="G4" s="98">
        <v>465</v>
      </c>
      <c r="H4" s="98">
        <v>418</v>
      </c>
      <c r="I4" s="98">
        <v>192</v>
      </c>
      <c r="J4" s="98">
        <v>91</v>
      </c>
      <c r="K4" s="98">
        <v>18</v>
      </c>
      <c r="L4" s="98">
        <v>17</v>
      </c>
      <c r="M4" s="98">
        <v>6.6</v>
      </c>
      <c r="N4" s="98">
        <v>4.5</v>
      </c>
      <c r="O4" s="98">
        <v>7.7</v>
      </c>
      <c r="P4" s="98">
        <v>10</v>
      </c>
      <c r="Q4" s="98">
        <v>16</v>
      </c>
      <c r="T4" s="131"/>
      <c r="U4" s="132"/>
      <c r="V4" s="131"/>
      <c r="W4" s="132"/>
    </row>
    <row r="5" spans="7:23" ht="12.75"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T5" s="59"/>
      <c r="U5" s="59"/>
      <c r="V5" s="59"/>
      <c r="W5" s="61"/>
    </row>
    <row r="6" spans="7:18" ht="12.75"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5:18" ht="12.75">
      <c r="O7" s="11"/>
      <c r="P7" s="11"/>
      <c r="Q7" s="11"/>
      <c r="R7" s="11"/>
    </row>
    <row r="8" spans="15:18" ht="12.75">
      <c r="O8" s="11"/>
      <c r="P8" s="11"/>
      <c r="Q8" s="11"/>
      <c r="R8" s="11"/>
    </row>
    <row r="15" ht="12.75">
      <c r="A15" t="s">
        <v>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3"/>
  <sheetViews>
    <sheetView zoomScale="85" zoomScaleNormal="85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26" sqref="W26"/>
    </sheetView>
  </sheetViews>
  <sheetFormatPr defaultColWidth="9.140625" defaultRowHeight="12.75"/>
  <cols>
    <col min="1" max="1" width="44.28125" style="0" bestFit="1" customWidth="1"/>
    <col min="14" max="14" width="9.7109375" style="0" bestFit="1" customWidth="1"/>
    <col min="15" max="16" width="9.7109375" style="0" customWidth="1"/>
  </cols>
  <sheetData>
    <row r="1" spans="1:30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0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6">
        <v>40456</v>
      </c>
      <c r="W1" s="46">
        <v>40472</v>
      </c>
      <c r="X1" s="46">
        <v>40486</v>
      </c>
      <c r="Y1" s="46">
        <v>40500</v>
      </c>
      <c r="Z1" s="41"/>
      <c r="AA1" s="41"/>
      <c r="AB1" s="41"/>
      <c r="AC1" s="41"/>
      <c r="AD1" s="41"/>
    </row>
    <row r="2" spans="1:24" ht="12.75">
      <c r="A2" t="s">
        <v>266</v>
      </c>
      <c r="B2" s="11">
        <v>0.21</v>
      </c>
      <c r="C2" s="11">
        <v>0.3</v>
      </c>
      <c r="D2" s="11">
        <v>0.3</v>
      </c>
      <c r="E2" s="11">
        <v>0.17</v>
      </c>
      <c r="F2" s="11">
        <v>0.11</v>
      </c>
      <c r="G2" s="11">
        <v>0.18</v>
      </c>
      <c r="H2" s="11">
        <v>0.14</v>
      </c>
      <c r="I2" s="11"/>
      <c r="J2" s="11">
        <v>0.08</v>
      </c>
      <c r="K2" s="11">
        <v>0.08</v>
      </c>
      <c r="L2" s="11"/>
      <c r="M2" s="11">
        <v>0.04</v>
      </c>
      <c r="N2" s="11"/>
      <c r="O2" s="11">
        <v>0.04</v>
      </c>
      <c r="P2" s="11"/>
      <c r="Q2" s="11"/>
      <c r="R2" s="11">
        <v>0.04</v>
      </c>
      <c r="S2" s="11"/>
      <c r="T2" s="11">
        <v>0.04</v>
      </c>
      <c r="U2" s="11"/>
      <c r="V2" s="11">
        <v>0.04</v>
      </c>
      <c r="W2" s="11"/>
      <c r="X2" s="11"/>
    </row>
    <row r="3" spans="1:25" s="11" customFormat="1" ht="12.75">
      <c r="A3" s="11" t="s">
        <v>267</v>
      </c>
      <c r="B3" s="11">
        <v>0.12</v>
      </c>
      <c r="C3" s="11">
        <v>0.16</v>
      </c>
      <c r="D3" s="11">
        <v>0.12</v>
      </c>
      <c r="E3" s="11">
        <v>0.13</v>
      </c>
      <c r="F3" s="11">
        <v>0.06</v>
      </c>
      <c r="G3" s="11">
        <v>0.08</v>
      </c>
      <c r="H3" s="11">
        <v>0.1</v>
      </c>
      <c r="J3" s="11">
        <v>0.07</v>
      </c>
      <c r="K3" s="11">
        <v>0.13</v>
      </c>
      <c r="M3" s="11">
        <v>0.09</v>
      </c>
      <c r="O3" s="11">
        <v>0.12</v>
      </c>
      <c r="R3" s="11">
        <v>0.12</v>
      </c>
      <c r="T3" s="11">
        <v>0.17</v>
      </c>
      <c r="V3" s="11">
        <v>0.13</v>
      </c>
      <c r="Y3" s="11">
        <v>0.14</v>
      </c>
    </row>
    <row r="4" spans="1:25" s="11" customFormat="1" ht="12.75">
      <c r="A4" s="11" t="s">
        <v>268</v>
      </c>
      <c r="B4" s="11">
        <v>1.11</v>
      </c>
      <c r="C4" s="11">
        <v>1.44</v>
      </c>
      <c r="D4" s="11">
        <v>0.82</v>
      </c>
      <c r="E4" s="11">
        <v>0.27</v>
      </c>
      <c r="F4" s="11">
        <v>0.25</v>
      </c>
      <c r="G4" s="11">
        <v>0.25</v>
      </c>
      <c r="H4" s="11">
        <v>0.18</v>
      </c>
      <c r="J4" s="11">
        <v>0.24</v>
      </c>
      <c r="K4" s="11">
        <v>0.34</v>
      </c>
      <c r="M4" s="11">
        <v>0.37</v>
      </c>
      <c r="O4" s="11">
        <v>0.17</v>
      </c>
      <c r="R4" s="11">
        <v>0.12</v>
      </c>
      <c r="T4" s="11">
        <v>0.11</v>
      </c>
      <c r="V4" s="11">
        <v>0.11</v>
      </c>
      <c r="Y4" s="11">
        <v>0.34</v>
      </c>
    </row>
    <row r="5" spans="1:24" ht="12.75">
      <c r="A5" t="s">
        <v>273</v>
      </c>
      <c r="B5" s="11"/>
      <c r="C5" s="11"/>
      <c r="D5" s="11"/>
      <c r="E5" s="11"/>
      <c r="F5" s="11">
        <v>0.08</v>
      </c>
      <c r="G5" s="11"/>
      <c r="H5" s="11"/>
      <c r="I5" s="11">
        <v>0.07</v>
      </c>
      <c r="J5" s="11"/>
      <c r="K5" s="11"/>
      <c r="L5" s="11">
        <v>0.04</v>
      </c>
      <c r="M5" s="11"/>
      <c r="N5" s="11">
        <v>0.04</v>
      </c>
      <c r="O5" s="11"/>
      <c r="P5" s="11">
        <v>0.04</v>
      </c>
      <c r="Q5" s="11">
        <v>0.04</v>
      </c>
      <c r="R5" s="11">
        <v>0.04</v>
      </c>
      <c r="S5" s="11">
        <v>0.04</v>
      </c>
      <c r="T5" s="11"/>
      <c r="U5" s="11">
        <v>0.04</v>
      </c>
      <c r="V5" s="11"/>
      <c r="W5" s="11">
        <v>0.04</v>
      </c>
      <c r="X5" s="11">
        <v>0.04</v>
      </c>
    </row>
    <row r="6" spans="2:24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4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4" ht="12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5" ht="12.75">
      <c r="A15" t="s">
        <v>4</v>
      </c>
    </row>
    <row r="39" spans="1:6" ht="12.75">
      <c r="A39" s="44"/>
      <c r="B39" s="45"/>
      <c r="C39" s="44"/>
      <c r="D39" s="44"/>
      <c r="E39" s="44"/>
      <c r="F39" s="44"/>
    </row>
    <row r="40" spans="1:6" ht="12.75">
      <c r="A40" s="44"/>
      <c r="B40" s="45"/>
      <c r="C40" s="44"/>
      <c r="D40" s="44"/>
      <c r="E40" s="44"/>
      <c r="F40" s="44"/>
    </row>
    <row r="41" spans="1:6" ht="12.75">
      <c r="A41" s="44"/>
      <c r="B41" s="45"/>
      <c r="C41" s="44"/>
      <c r="D41" s="44"/>
      <c r="E41" s="44"/>
      <c r="F41" s="44"/>
    </row>
    <row r="42" spans="1:6" ht="12.75">
      <c r="A42" s="44"/>
      <c r="B42" s="45"/>
      <c r="C42" s="44"/>
      <c r="D42" s="44"/>
      <c r="E42" s="44"/>
      <c r="F42" s="44"/>
    </row>
    <row r="43" spans="1:6" ht="12.75">
      <c r="A43" s="44"/>
      <c r="B43" s="45"/>
      <c r="C43" s="44"/>
      <c r="D43" s="44"/>
      <c r="E43" s="44"/>
      <c r="F43" s="44"/>
    </row>
    <row r="44" spans="1:6" ht="12.75">
      <c r="A44" s="44"/>
      <c r="B44" s="45"/>
      <c r="C44" s="44"/>
      <c r="D44" s="44"/>
      <c r="E44" s="44"/>
      <c r="F44" s="44"/>
    </row>
    <row r="45" spans="1:6" ht="12.75">
      <c r="A45" s="44"/>
      <c r="B45" s="45"/>
      <c r="C45" s="44"/>
      <c r="D45" s="44"/>
      <c r="E45" s="44"/>
      <c r="F45" s="44"/>
    </row>
    <row r="46" spans="1:6" ht="12.75">
      <c r="A46" s="44"/>
      <c r="B46" s="45"/>
      <c r="C46" s="44"/>
      <c r="D46" s="44"/>
      <c r="E46" s="44"/>
      <c r="F46" s="44"/>
    </row>
    <row r="47" spans="1:6" ht="12.75">
      <c r="A47" s="44"/>
      <c r="B47" s="45"/>
      <c r="C47" s="44"/>
      <c r="D47" s="44"/>
      <c r="E47" s="44"/>
      <c r="F47" s="44"/>
    </row>
    <row r="48" spans="1:6" ht="12.75">
      <c r="A48" s="44"/>
      <c r="B48" s="45"/>
      <c r="C48" s="44"/>
      <c r="D48" s="44"/>
      <c r="E48" s="44"/>
      <c r="F48" s="44"/>
    </row>
    <row r="49" spans="1:6" ht="12.75">
      <c r="A49" s="44"/>
      <c r="B49" s="45"/>
      <c r="C49" s="44"/>
      <c r="D49" s="44"/>
      <c r="E49" s="44"/>
      <c r="F49" s="44"/>
    </row>
    <row r="50" spans="1:6" ht="12.75">
      <c r="A50" s="44"/>
      <c r="B50" s="45"/>
      <c r="C50" s="44"/>
      <c r="D50" s="44"/>
      <c r="E50" s="44"/>
      <c r="F50" s="44"/>
    </row>
    <row r="51" spans="1:6" ht="12.75">
      <c r="A51" s="44"/>
      <c r="B51" s="45"/>
      <c r="C51" s="44"/>
      <c r="D51" s="44"/>
      <c r="E51" s="44"/>
      <c r="F51" s="44"/>
    </row>
    <row r="52" spans="1:6" ht="12.75">
      <c r="A52" s="44"/>
      <c r="B52" s="45"/>
      <c r="C52" s="44"/>
      <c r="D52" s="44"/>
      <c r="E52" s="44"/>
      <c r="F52" s="44"/>
    </row>
    <row r="53" spans="1:6" ht="12.75">
      <c r="A53" s="44"/>
      <c r="B53" s="45"/>
      <c r="C53" s="44"/>
      <c r="D53" s="44"/>
      <c r="E53" s="44"/>
      <c r="F53" s="44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5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" sqref="F4"/>
    </sheetView>
  </sheetViews>
  <sheetFormatPr defaultColWidth="9.140625" defaultRowHeight="12.75"/>
  <cols>
    <col min="1" max="1" width="44.28125" style="0" bestFit="1" customWidth="1"/>
    <col min="2" max="4" width="7.140625" style="0" bestFit="1" customWidth="1"/>
    <col min="5" max="5" width="6.140625" style="0" bestFit="1" customWidth="1"/>
    <col min="6" max="6" width="7.140625" style="11" bestFit="1" customWidth="1"/>
    <col min="7" max="7" width="6.140625" style="11" bestFit="1" customWidth="1"/>
    <col min="8" max="9" width="7.140625" style="11" bestFit="1" customWidth="1"/>
    <col min="10" max="10" width="6.8515625" style="11" bestFit="1" customWidth="1"/>
    <col min="11" max="12" width="7.8515625" style="11" bestFit="1" customWidth="1"/>
    <col min="13" max="14" width="6.8515625" style="11" bestFit="1" customWidth="1"/>
    <col min="15" max="21" width="7.8515625" style="11" bestFit="1" customWidth="1"/>
    <col min="22" max="22" width="8.8515625" style="11" bestFit="1" customWidth="1"/>
    <col min="23" max="23" width="8.8515625" style="11" customWidth="1"/>
    <col min="24" max="26" width="9.140625" style="11" customWidth="1"/>
  </cols>
  <sheetData>
    <row r="1" spans="1:29" ht="15">
      <c r="A1" s="1" t="s">
        <v>0</v>
      </c>
      <c r="B1" s="40">
        <v>40204</v>
      </c>
      <c r="C1" s="40">
        <v>40235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6">
        <v>40330</v>
      </c>
      <c r="K1" s="46">
        <v>40344</v>
      </c>
      <c r="L1" s="46">
        <v>40351</v>
      </c>
      <c r="M1" s="46">
        <v>40360</v>
      </c>
      <c r="N1" s="46">
        <v>40367</v>
      </c>
      <c r="O1" s="46">
        <v>40373</v>
      </c>
      <c r="P1" s="46">
        <v>40386</v>
      </c>
      <c r="Q1" s="46">
        <v>40402</v>
      </c>
      <c r="R1" s="46">
        <v>40413</v>
      </c>
      <c r="S1" s="46">
        <v>40430</v>
      </c>
      <c r="T1" s="46">
        <v>40436</v>
      </c>
      <c r="U1" s="46">
        <v>40444</v>
      </c>
      <c r="V1" s="46">
        <v>40456</v>
      </c>
      <c r="W1" s="46">
        <v>40472</v>
      </c>
      <c r="X1" s="46">
        <v>40486</v>
      </c>
      <c r="Y1" s="46">
        <v>40500</v>
      </c>
      <c r="Z1" s="46">
        <v>40512</v>
      </c>
      <c r="AA1" s="46">
        <v>40540</v>
      </c>
      <c r="AB1" s="56"/>
      <c r="AC1" s="56"/>
    </row>
    <row r="2" spans="1:27" ht="12.75">
      <c r="A2" t="s">
        <v>266</v>
      </c>
      <c r="B2" s="11">
        <f>0.05*1000</f>
        <v>50</v>
      </c>
      <c r="C2" s="11">
        <f>0.09*1000</f>
        <v>90</v>
      </c>
      <c r="D2" s="11">
        <v>133</v>
      </c>
      <c r="E2" s="11">
        <f>0.05*1000</f>
        <v>50</v>
      </c>
      <c r="F2" s="11">
        <v>20</v>
      </c>
      <c r="G2" s="11">
        <v>46</v>
      </c>
      <c r="H2" s="11">
        <v>46</v>
      </c>
      <c r="J2" s="11">
        <v>53</v>
      </c>
      <c r="K2" s="11">
        <v>100</v>
      </c>
      <c r="M2" s="11">
        <v>18</v>
      </c>
      <c r="O2" s="11">
        <v>17</v>
      </c>
      <c r="R2" s="11">
        <v>9</v>
      </c>
      <c r="T2" s="11">
        <v>8</v>
      </c>
      <c r="V2" s="11">
        <v>8</v>
      </c>
      <c r="AA2" s="62"/>
    </row>
    <row r="3" spans="1:25" s="11" customFormat="1" ht="12.75">
      <c r="A3" s="11" t="s">
        <v>267</v>
      </c>
      <c r="B3" s="11">
        <f>0.05*1000</f>
        <v>50</v>
      </c>
      <c r="C3" s="11">
        <f>0.05*1000</f>
        <v>50</v>
      </c>
      <c r="D3" s="11">
        <v>8</v>
      </c>
      <c r="E3" s="11">
        <f>0.05*1000</f>
        <v>50</v>
      </c>
      <c r="F3" s="11">
        <v>8</v>
      </c>
      <c r="G3" s="11">
        <v>8</v>
      </c>
      <c r="H3" s="11">
        <v>8</v>
      </c>
      <c r="J3" s="11">
        <v>8</v>
      </c>
      <c r="K3" s="11">
        <v>10</v>
      </c>
      <c r="M3" s="11">
        <v>8</v>
      </c>
      <c r="O3" s="11">
        <v>8</v>
      </c>
      <c r="R3" s="11">
        <v>8</v>
      </c>
      <c r="T3" s="11">
        <v>8</v>
      </c>
      <c r="V3" s="11">
        <v>8</v>
      </c>
      <c r="Y3" s="11">
        <v>8</v>
      </c>
    </row>
    <row r="4" spans="1:25" s="11" customFormat="1" ht="12.75">
      <c r="A4" s="11" t="s">
        <v>268</v>
      </c>
      <c r="B4" s="11">
        <f>0.07*1000</f>
        <v>70</v>
      </c>
      <c r="C4" s="11">
        <f>0.07*1000</f>
        <v>70</v>
      </c>
      <c r="D4" s="11">
        <v>29</v>
      </c>
      <c r="E4" s="11">
        <f>0.07*1000</f>
        <v>70</v>
      </c>
      <c r="F4" s="11">
        <v>16</v>
      </c>
      <c r="G4" s="11">
        <v>15</v>
      </c>
      <c r="H4" s="11">
        <v>20</v>
      </c>
      <c r="J4" s="11">
        <v>28</v>
      </c>
      <c r="K4" s="11">
        <v>20</v>
      </c>
      <c r="M4" s="11">
        <v>32</v>
      </c>
      <c r="O4" s="11">
        <v>22</v>
      </c>
      <c r="R4" s="11">
        <v>22</v>
      </c>
      <c r="T4" s="11">
        <v>66</v>
      </c>
      <c r="V4" s="11">
        <v>12</v>
      </c>
      <c r="Y4" s="11">
        <v>57</v>
      </c>
    </row>
    <row r="5" spans="1:24" s="98" customFormat="1" ht="12.75">
      <c r="A5" s="98" t="s">
        <v>273</v>
      </c>
      <c r="F5" s="98">
        <v>8</v>
      </c>
      <c r="I5" s="98">
        <v>22</v>
      </c>
      <c r="L5" s="98">
        <v>8</v>
      </c>
      <c r="N5" s="98">
        <v>8</v>
      </c>
      <c r="P5" s="98">
        <v>8</v>
      </c>
      <c r="Q5" s="98">
        <v>8</v>
      </c>
      <c r="R5" s="98">
        <v>8</v>
      </c>
      <c r="S5" s="98">
        <v>8</v>
      </c>
      <c r="U5" s="98">
        <v>8</v>
      </c>
      <c r="W5" s="98">
        <v>38</v>
      </c>
      <c r="X5" s="98">
        <v>64</v>
      </c>
    </row>
    <row r="6" spans="2:27" ht="12.75">
      <c r="B6" s="11"/>
      <c r="C6" s="11"/>
      <c r="D6" s="11"/>
      <c r="E6" s="11"/>
      <c r="AA6" s="62"/>
    </row>
    <row r="7" spans="2:5" ht="12.75">
      <c r="B7" s="11"/>
      <c r="C7" s="11"/>
      <c r="D7" s="11"/>
      <c r="E7" s="11"/>
    </row>
    <row r="8" ht="12.75">
      <c r="B8" s="47"/>
    </row>
    <row r="15" ht="12.75">
      <c r="A15" t="s">
        <v>274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2" sqref="P12"/>
    </sheetView>
  </sheetViews>
  <sheetFormatPr defaultColWidth="9.140625" defaultRowHeight="12.75"/>
  <cols>
    <col min="1" max="1" width="44.28125" style="0" bestFit="1" customWidth="1"/>
    <col min="11" max="11" width="9.57421875" style="0" bestFit="1" customWidth="1"/>
    <col min="12" max="12" width="9.57421875" style="0" customWidth="1"/>
    <col min="13" max="13" width="9.57421875" style="0" bestFit="1" customWidth="1"/>
    <col min="14" max="14" width="9.57421875" style="0" customWidth="1"/>
    <col min="15" max="15" width="10.140625" style="0" bestFit="1" customWidth="1"/>
    <col min="19" max="22" width="9.140625" style="11" customWidth="1"/>
  </cols>
  <sheetData>
    <row r="1" spans="1:33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1">
        <v>40302</v>
      </c>
      <c r="H1" s="41">
        <v>40316</v>
      </c>
      <c r="I1" s="41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6">
        <v>40430</v>
      </c>
      <c r="T1" s="46">
        <v>40436</v>
      </c>
      <c r="U1" s="46">
        <v>40444</v>
      </c>
      <c r="V1" s="46">
        <v>40456</v>
      </c>
      <c r="W1" s="46">
        <v>40472</v>
      </c>
      <c r="X1" s="46">
        <v>40478</v>
      </c>
      <c r="Y1" s="46">
        <v>40500</v>
      </c>
      <c r="Z1" s="46">
        <v>40512</v>
      </c>
      <c r="AA1" s="41"/>
      <c r="AB1" s="41"/>
      <c r="AC1" s="41"/>
      <c r="AD1" s="41"/>
      <c r="AE1" s="41"/>
      <c r="AF1" s="41"/>
      <c r="AG1" s="41"/>
    </row>
    <row r="2" spans="1:26" ht="12.75">
      <c r="A2" t="s">
        <v>266</v>
      </c>
      <c r="B2">
        <v>0.4</v>
      </c>
      <c r="C2" s="11">
        <v>0.5</v>
      </c>
      <c r="D2">
        <v>0.5</v>
      </c>
      <c r="E2">
        <v>0.7</v>
      </c>
      <c r="F2" s="11">
        <v>0.3</v>
      </c>
      <c r="G2" s="11">
        <v>0.8</v>
      </c>
      <c r="H2" s="11">
        <v>1.3</v>
      </c>
      <c r="I2" s="11"/>
      <c r="J2" s="11">
        <v>0.5</v>
      </c>
      <c r="K2" s="11">
        <v>0.3</v>
      </c>
      <c r="L2" s="11"/>
      <c r="M2" s="11">
        <v>0.3</v>
      </c>
      <c r="N2" s="11"/>
      <c r="O2" s="11">
        <v>0.3</v>
      </c>
      <c r="P2" s="11"/>
      <c r="Q2" s="11"/>
      <c r="R2" s="11">
        <v>0.3</v>
      </c>
      <c r="T2" s="11">
        <v>0.3</v>
      </c>
      <c r="V2" s="11">
        <v>0.5</v>
      </c>
      <c r="W2" s="11"/>
      <c r="X2" s="11"/>
      <c r="Y2" s="11"/>
      <c r="Z2" s="11"/>
    </row>
    <row r="3" spans="1:22" s="11" customFormat="1" ht="12.75">
      <c r="A3" s="11" t="s">
        <v>267</v>
      </c>
      <c r="B3" s="11">
        <v>0.3</v>
      </c>
      <c r="C3" s="11">
        <v>0.4</v>
      </c>
      <c r="D3" s="11">
        <v>0.3</v>
      </c>
      <c r="E3" s="11">
        <v>0.5</v>
      </c>
      <c r="F3" s="11">
        <v>0.3</v>
      </c>
      <c r="G3" s="11">
        <v>0.5</v>
      </c>
      <c r="H3" s="11">
        <v>0.4</v>
      </c>
      <c r="J3" s="11">
        <v>0.8</v>
      </c>
      <c r="K3" s="11">
        <v>0.7</v>
      </c>
      <c r="M3" s="11">
        <v>0.3</v>
      </c>
      <c r="O3" s="11">
        <v>0.3</v>
      </c>
      <c r="R3" s="11">
        <v>0.3</v>
      </c>
      <c r="T3" s="11">
        <v>0.3</v>
      </c>
      <c r="V3" s="11">
        <v>0.7</v>
      </c>
    </row>
    <row r="4" spans="1:22" s="11" customFormat="1" ht="12.75">
      <c r="A4" s="11" t="s">
        <v>268</v>
      </c>
      <c r="B4" s="11">
        <v>0.3</v>
      </c>
      <c r="C4" s="11">
        <v>0.5</v>
      </c>
      <c r="D4" s="11">
        <v>0.6</v>
      </c>
      <c r="E4" s="11">
        <v>1</v>
      </c>
      <c r="F4" s="11">
        <v>0.5</v>
      </c>
      <c r="G4" s="11">
        <v>0.9</v>
      </c>
      <c r="H4" s="11">
        <v>0.6</v>
      </c>
      <c r="J4" s="11">
        <v>0.5</v>
      </c>
      <c r="K4" s="11">
        <v>0.9</v>
      </c>
      <c r="M4" s="11">
        <v>0.4</v>
      </c>
      <c r="O4" s="11">
        <v>0.4</v>
      </c>
      <c r="R4" s="11">
        <v>0.3</v>
      </c>
      <c r="T4" s="11">
        <v>0.3</v>
      </c>
      <c r="V4" s="11">
        <v>0.4</v>
      </c>
    </row>
    <row r="5" spans="1:23" s="11" customFormat="1" ht="12.75">
      <c r="A5" s="11" t="s">
        <v>273</v>
      </c>
      <c r="F5" s="11">
        <v>0.4</v>
      </c>
      <c r="I5" s="11">
        <v>0.4</v>
      </c>
      <c r="L5" s="11">
        <v>0.4</v>
      </c>
      <c r="N5" s="11">
        <v>0.4</v>
      </c>
      <c r="P5" s="11">
        <v>0.5</v>
      </c>
      <c r="Q5" s="11">
        <v>0.5</v>
      </c>
      <c r="R5" s="11">
        <v>0.7</v>
      </c>
      <c r="S5" s="11">
        <v>0.4</v>
      </c>
      <c r="U5" s="11">
        <v>0.3</v>
      </c>
      <c r="W5" s="11">
        <v>0.3</v>
      </c>
    </row>
    <row r="6" spans="6:26" ht="12.75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W6" s="11"/>
      <c r="X6" s="11"/>
      <c r="Y6" s="11"/>
      <c r="Z6" s="11"/>
    </row>
    <row r="7" spans="23:26" ht="12.75">
      <c r="W7" s="11"/>
      <c r="X7" s="11"/>
      <c r="Y7" s="11"/>
      <c r="Z7" s="11"/>
    </row>
    <row r="8" spans="23:26" ht="12.75">
      <c r="W8" s="11"/>
      <c r="X8" s="11"/>
      <c r="Y8" s="11"/>
      <c r="Z8" s="11"/>
    </row>
    <row r="15" ht="12.75">
      <c r="A15" t="s">
        <v>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4"/>
  <sheetViews>
    <sheetView zoomScale="85" zoomScaleNormal="85" zoomScalePageLayoutView="0" workbookViewId="0" topLeftCell="A1">
      <pane xSplit="1" topLeftCell="K1" activePane="topRight" state="frozen"/>
      <selection pane="topLeft" activeCell="A1" sqref="A1"/>
      <selection pane="topRight" activeCell="W5" sqref="W5"/>
    </sheetView>
  </sheetViews>
  <sheetFormatPr defaultColWidth="9.140625" defaultRowHeight="12.75"/>
  <cols>
    <col min="1" max="1" width="44.28125" style="0" bestFit="1" customWidth="1"/>
    <col min="4" max="4" width="13.421875" style="0" bestFit="1" customWidth="1"/>
  </cols>
  <sheetData>
    <row r="1" spans="1:29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0">
        <v>40330</v>
      </c>
      <c r="K1" s="40">
        <v>40344</v>
      </c>
      <c r="L1" s="40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6">
        <v>40456</v>
      </c>
      <c r="W1" s="46">
        <v>40500</v>
      </c>
      <c r="X1" s="46">
        <v>40519</v>
      </c>
      <c r="Y1" s="46"/>
      <c r="Z1" s="46"/>
      <c r="AA1" s="46"/>
      <c r="AB1" s="46"/>
      <c r="AC1" s="11"/>
    </row>
    <row r="2" spans="1:29" ht="12.75">
      <c r="A2" t="s">
        <v>266</v>
      </c>
      <c r="B2" s="11">
        <v>10.3</v>
      </c>
      <c r="C2" s="11">
        <v>9.6</v>
      </c>
      <c r="D2" s="11">
        <v>8.2</v>
      </c>
      <c r="E2" s="11">
        <v>9.7</v>
      </c>
      <c r="F2" s="11">
        <v>8.9</v>
      </c>
      <c r="G2" s="11">
        <v>8.7</v>
      </c>
      <c r="H2" s="11">
        <v>8.6</v>
      </c>
      <c r="I2" s="11"/>
      <c r="J2" s="11">
        <v>7.7</v>
      </c>
      <c r="K2" s="11">
        <v>6.7</v>
      </c>
      <c r="L2" s="11"/>
      <c r="M2" s="11">
        <v>7.2</v>
      </c>
      <c r="N2" s="11"/>
      <c r="O2" s="11">
        <v>5.4</v>
      </c>
      <c r="P2" s="11"/>
      <c r="Q2" s="11"/>
      <c r="R2" s="11">
        <v>6.2</v>
      </c>
      <c r="S2" s="11"/>
      <c r="T2" s="11">
        <v>7.6</v>
      </c>
      <c r="U2" s="11"/>
      <c r="V2" s="11">
        <v>7.8</v>
      </c>
      <c r="W2" s="11"/>
      <c r="X2" s="11"/>
      <c r="Y2" s="11"/>
      <c r="Z2" s="11"/>
      <c r="AA2" s="11"/>
      <c r="AB2" s="11"/>
      <c r="AC2" s="11"/>
    </row>
    <row r="3" spans="1:29" ht="12.75">
      <c r="A3" t="s">
        <v>267</v>
      </c>
      <c r="B3" s="11">
        <v>12.1</v>
      </c>
      <c r="C3" s="11">
        <v>11.6</v>
      </c>
      <c r="D3" s="11">
        <v>10.1</v>
      </c>
      <c r="E3" s="11">
        <v>9.3</v>
      </c>
      <c r="F3" s="11">
        <v>10.6</v>
      </c>
      <c r="G3" s="11">
        <v>10.2</v>
      </c>
      <c r="H3" s="11">
        <v>9.4</v>
      </c>
      <c r="I3" s="11"/>
      <c r="J3" s="11">
        <v>8.7</v>
      </c>
      <c r="K3" s="11">
        <v>8.7</v>
      </c>
      <c r="L3" s="11"/>
      <c r="M3" s="11">
        <v>8.4</v>
      </c>
      <c r="N3" s="11"/>
      <c r="O3" s="11">
        <v>8</v>
      </c>
      <c r="P3" s="11"/>
      <c r="Q3" s="11"/>
      <c r="R3" s="11">
        <v>8.1</v>
      </c>
      <c r="S3" s="11"/>
      <c r="T3" s="11">
        <v>8.7</v>
      </c>
      <c r="U3" s="11"/>
      <c r="V3" s="11">
        <v>8.8</v>
      </c>
      <c r="W3" s="11">
        <v>10.6</v>
      </c>
      <c r="X3" s="11">
        <v>11</v>
      </c>
      <c r="Y3" s="11"/>
      <c r="Z3" s="11"/>
      <c r="AA3" s="11"/>
      <c r="AB3" s="11"/>
      <c r="AC3" s="11"/>
    </row>
    <row r="4" spans="1:29" ht="12.75">
      <c r="A4" t="s">
        <v>268</v>
      </c>
      <c r="B4" s="11">
        <v>11.1</v>
      </c>
      <c r="C4" s="11">
        <v>11.1</v>
      </c>
      <c r="D4" s="11">
        <v>10.4</v>
      </c>
      <c r="E4" s="11">
        <v>9.6</v>
      </c>
      <c r="F4" s="11">
        <v>8.7</v>
      </c>
      <c r="G4" s="11">
        <v>8.5</v>
      </c>
      <c r="H4" s="11">
        <v>7.9</v>
      </c>
      <c r="I4" s="11"/>
      <c r="J4" s="11">
        <v>6.6</v>
      </c>
      <c r="K4" s="11">
        <v>7.7</v>
      </c>
      <c r="L4" s="11"/>
      <c r="M4" s="11">
        <v>7.4</v>
      </c>
      <c r="N4" s="11"/>
      <c r="O4" s="11">
        <v>7.4</v>
      </c>
      <c r="P4" s="11"/>
      <c r="Q4" s="11"/>
      <c r="R4" s="11">
        <v>8.7</v>
      </c>
      <c r="S4" s="11"/>
      <c r="T4" s="11">
        <v>7.9</v>
      </c>
      <c r="U4" s="11"/>
      <c r="V4" s="11">
        <v>8.2</v>
      </c>
      <c r="W4" s="11">
        <v>9.7</v>
      </c>
      <c r="X4" s="11">
        <v>9.8</v>
      </c>
      <c r="Y4" s="11"/>
      <c r="Z4" s="11"/>
      <c r="AA4" s="11"/>
      <c r="AB4" s="11"/>
      <c r="AC4" s="11"/>
    </row>
    <row r="5" spans="1:29" ht="12.75">
      <c r="A5" t="s">
        <v>283</v>
      </c>
      <c r="B5" s="47"/>
      <c r="C5" s="11"/>
      <c r="D5" s="11"/>
      <c r="E5" s="11"/>
      <c r="F5" s="11">
        <v>10</v>
      </c>
      <c r="G5" s="11"/>
      <c r="H5" s="11"/>
      <c r="I5" s="11">
        <v>9</v>
      </c>
      <c r="J5" s="11"/>
      <c r="K5" s="69"/>
      <c r="L5" s="69">
        <v>9.63333</v>
      </c>
      <c r="M5" s="69"/>
      <c r="N5" s="69">
        <v>7.766666</v>
      </c>
      <c r="O5" s="69"/>
      <c r="P5" s="69">
        <v>7.733333</v>
      </c>
      <c r="Q5" s="69">
        <v>7.866666</v>
      </c>
      <c r="R5" s="69">
        <v>6.866666</v>
      </c>
      <c r="S5" s="69">
        <v>7.166666</v>
      </c>
      <c r="T5" s="69"/>
      <c r="U5" s="69">
        <v>6.9</v>
      </c>
      <c r="V5" s="69"/>
      <c r="W5" s="69"/>
      <c r="X5" s="11"/>
      <c r="Y5" s="11"/>
      <c r="Z5" s="11"/>
      <c r="AA5" s="11"/>
      <c r="AB5" s="11"/>
      <c r="AC5" s="11"/>
    </row>
    <row r="6" spans="3:29" ht="12.7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3:29" ht="12.7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3:29" ht="12.7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3:29" ht="12.7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3:29" ht="12.7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4:29" s="44" customFormat="1" ht="12.75"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W11" s="70"/>
      <c r="X11" s="70"/>
      <c r="Y11" s="70"/>
      <c r="Z11" s="70"/>
      <c r="AA11" s="70"/>
      <c r="AB11" s="70"/>
      <c r="AC11" s="70"/>
    </row>
    <row r="12" spans="4:29" ht="12.75">
      <c r="D12" s="109"/>
      <c r="E12" s="109"/>
      <c r="F12" s="109"/>
      <c r="G12" s="107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76"/>
      <c r="S12" s="76"/>
      <c r="T12" s="76"/>
      <c r="U12" s="76"/>
      <c r="W12" s="11"/>
      <c r="X12" s="11"/>
      <c r="Y12" s="11"/>
      <c r="Z12" s="11"/>
      <c r="AA12" s="11"/>
      <c r="AB12" s="11"/>
      <c r="AC12" s="11"/>
    </row>
    <row r="13" spans="4:29" ht="12.75">
      <c r="D13" s="71"/>
      <c r="E13" s="71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W13" s="11"/>
      <c r="X13" s="11"/>
      <c r="Y13" s="11"/>
      <c r="Z13" s="11"/>
      <c r="AA13" s="11"/>
      <c r="AB13" s="11"/>
      <c r="AC13" s="11"/>
    </row>
    <row r="14" spans="1:29" ht="12.75">
      <c r="A14" t="s">
        <v>4</v>
      </c>
      <c r="D14" s="71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W14" s="11"/>
      <c r="X14" s="11"/>
      <c r="Y14" s="11"/>
      <c r="Z14" s="11"/>
      <c r="AA14" s="11"/>
      <c r="AB14" s="11"/>
      <c r="AC14" s="11"/>
    </row>
    <row r="15" spans="1:29" ht="12.75">
      <c r="A15" t="s">
        <v>281</v>
      </c>
      <c r="D15" s="71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W15" s="11"/>
      <c r="X15" s="11"/>
      <c r="Y15" s="11"/>
      <c r="Z15" s="11"/>
      <c r="AA15" s="11"/>
      <c r="AB15" s="11"/>
      <c r="AC15" s="11"/>
    </row>
    <row r="16" spans="4:29" ht="12.75">
      <c r="D16" s="71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W16" s="11"/>
      <c r="X16" s="11"/>
      <c r="Y16" s="11"/>
      <c r="Z16" s="11"/>
      <c r="AA16" s="11"/>
      <c r="AB16" s="11"/>
      <c r="AC16" s="11"/>
    </row>
    <row r="17" spans="4:29" ht="12.75">
      <c r="D17" s="71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W17" s="11"/>
      <c r="X17" s="11"/>
      <c r="Y17" s="11"/>
      <c r="Z17" s="11"/>
      <c r="AA17" s="11"/>
      <c r="AB17" s="11"/>
      <c r="AC17" s="11"/>
    </row>
    <row r="18" spans="4:21" ht="12.75">
      <c r="D18" s="71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</row>
    <row r="19" spans="4:21" ht="12.75">
      <c r="D19" s="71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4:21" ht="12.75">
      <c r="D20" s="71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4:21" ht="12.75">
      <c r="D21" s="71"/>
      <c r="E21" s="76"/>
      <c r="F21" s="74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</row>
    <row r="22" spans="4:21" ht="12.75">
      <c r="D22" s="71"/>
      <c r="E22" s="71"/>
      <c r="F22" s="74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</row>
    <row r="23" spans="4:21" ht="12.75">
      <c r="D23" s="71"/>
      <c r="E23" s="76"/>
      <c r="F23" s="74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</row>
    <row r="24" spans="4:21" ht="12.75">
      <c r="D24" s="71"/>
      <c r="E24" s="76"/>
      <c r="F24" s="74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</row>
    <row r="25" spans="4:21" ht="12.75">
      <c r="D25" s="71"/>
      <c r="E25" s="76"/>
      <c r="F25" s="74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spans="4:21" ht="12.75">
      <c r="D26" s="71"/>
      <c r="E26" s="76"/>
      <c r="F26" s="74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</row>
    <row r="27" spans="4:21" ht="12.75">
      <c r="D27" s="71"/>
      <c r="E27" s="76"/>
      <c r="F27" s="74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</row>
    <row r="28" spans="4:21" ht="12.75">
      <c r="D28" s="71"/>
      <c r="E28" s="76"/>
      <c r="F28" s="74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</row>
    <row r="29" spans="4:21" ht="12.75">
      <c r="D29" s="107"/>
      <c r="E29" s="107"/>
      <c r="F29" s="108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</row>
    <row r="30" spans="4:21" ht="12.75">
      <c r="D30" s="108"/>
      <c r="E30" s="108"/>
      <c r="F30" s="108"/>
      <c r="G30" s="108"/>
      <c r="H30" s="108"/>
      <c r="I30" s="108"/>
      <c r="J30" s="10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4:21" ht="12.75"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4:21" ht="12.75">
      <c r="D32" s="109"/>
      <c r="E32" s="109"/>
      <c r="F32" s="109"/>
      <c r="G32" s="107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10"/>
      <c r="U32" s="110"/>
    </row>
    <row r="33" spans="4:21" ht="12.75"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10"/>
      <c r="U33" s="110"/>
    </row>
    <row r="34" spans="4:21" ht="12.75"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X5" sqref="X5"/>
    </sheetView>
  </sheetViews>
  <sheetFormatPr defaultColWidth="9.140625" defaultRowHeight="12.75"/>
  <cols>
    <col min="1" max="1" width="44.28125" style="0" bestFit="1" customWidth="1"/>
  </cols>
  <sheetData>
    <row r="1" spans="1:28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6">
        <v>40456</v>
      </c>
      <c r="W1" s="46">
        <v>40500</v>
      </c>
      <c r="X1" s="46">
        <v>40519</v>
      </c>
      <c r="Y1" s="46">
        <v>40540</v>
      </c>
      <c r="Z1" s="41"/>
      <c r="AA1" s="41"/>
      <c r="AB1" s="41"/>
    </row>
    <row r="2" spans="1:27" ht="12.75">
      <c r="A2" t="s">
        <v>266</v>
      </c>
      <c r="B2" s="11">
        <v>7.9</v>
      </c>
      <c r="C2" s="47">
        <v>7.8</v>
      </c>
      <c r="D2" s="47">
        <v>8.3</v>
      </c>
      <c r="E2" s="11">
        <v>7.6</v>
      </c>
      <c r="F2" s="11">
        <v>8.1</v>
      </c>
      <c r="G2" s="11">
        <v>7.8</v>
      </c>
      <c r="H2" s="11">
        <v>8</v>
      </c>
      <c r="I2" s="11"/>
      <c r="J2" s="11">
        <v>7.7</v>
      </c>
      <c r="K2" s="11">
        <v>7.8</v>
      </c>
      <c r="L2" s="11"/>
      <c r="M2" s="11">
        <v>7.7</v>
      </c>
      <c r="N2" s="11"/>
      <c r="O2" s="11">
        <v>7.6</v>
      </c>
      <c r="P2" s="11"/>
      <c r="Q2" s="11"/>
      <c r="R2" s="11">
        <v>8</v>
      </c>
      <c r="S2" s="11"/>
      <c r="T2" s="11">
        <v>7.8</v>
      </c>
      <c r="U2" s="11"/>
      <c r="V2" s="11">
        <v>8.6</v>
      </c>
      <c r="W2" s="11"/>
      <c r="X2" s="11"/>
      <c r="Y2" s="11"/>
      <c r="Z2" s="11"/>
      <c r="AA2" s="11"/>
    </row>
    <row r="3" spans="1:27" ht="12.75">
      <c r="A3" t="s">
        <v>267</v>
      </c>
      <c r="B3" s="11">
        <v>8.3</v>
      </c>
      <c r="C3" s="47">
        <v>8.2</v>
      </c>
      <c r="D3" s="47">
        <v>8</v>
      </c>
      <c r="E3" s="11">
        <v>8.2</v>
      </c>
      <c r="F3" s="11">
        <v>8.6</v>
      </c>
      <c r="G3" s="11">
        <v>8.4</v>
      </c>
      <c r="H3" s="11">
        <v>8.1</v>
      </c>
      <c r="I3" s="11"/>
      <c r="J3" s="11">
        <v>8.1</v>
      </c>
      <c r="K3" s="67">
        <v>7.8</v>
      </c>
      <c r="L3" s="67"/>
      <c r="M3" s="11">
        <v>8.2</v>
      </c>
      <c r="N3" s="11"/>
      <c r="O3" s="11">
        <v>8.8</v>
      </c>
      <c r="P3" s="11"/>
      <c r="Q3" s="11"/>
      <c r="R3" s="11">
        <v>8.3</v>
      </c>
      <c r="S3" s="11"/>
      <c r="T3" s="11">
        <v>8.1</v>
      </c>
      <c r="U3" s="11"/>
      <c r="V3" s="11">
        <v>8.2</v>
      </c>
      <c r="W3" s="11">
        <v>8.3</v>
      </c>
      <c r="X3" s="11">
        <v>8.6</v>
      </c>
      <c r="Y3" s="11"/>
      <c r="Z3" s="11"/>
      <c r="AA3" s="11"/>
    </row>
    <row r="4" spans="1:27" ht="12.75">
      <c r="A4" t="s">
        <v>268</v>
      </c>
      <c r="B4" s="11">
        <v>8</v>
      </c>
      <c r="C4" s="47">
        <v>7.8</v>
      </c>
      <c r="D4" s="47">
        <v>7.9</v>
      </c>
      <c r="E4" s="11">
        <v>8.3</v>
      </c>
      <c r="F4" s="11">
        <v>7.6</v>
      </c>
      <c r="G4" s="11">
        <v>7.7</v>
      </c>
      <c r="H4" s="11">
        <v>7.8</v>
      </c>
      <c r="I4" s="11"/>
      <c r="J4" s="11">
        <v>7.6</v>
      </c>
      <c r="K4" s="11">
        <v>7.7</v>
      </c>
      <c r="L4" s="11"/>
      <c r="M4" s="11">
        <v>7.6</v>
      </c>
      <c r="N4" s="11"/>
      <c r="O4" s="11">
        <v>7.7</v>
      </c>
      <c r="P4" s="11"/>
      <c r="Q4" s="11"/>
      <c r="R4" s="11">
        <v>7.8</v>
      </c>
      <c r="S4" s="11"/>
      <c r="T4" s="11">
        <v>7.4</v>
      </c>
      <c r="U4" s="11"/>
      <c r="V4" s="11">
        <v>7.8</v>
      </c>
      <c r="W4" s="11">
        <v>7.9</v>
      </c>
      <c r="X4" s="11">
        <v>8</v>
      </c>
      <c r="Y4" s="11"/>
      <c r="Z4" s="11"/>
      <c r="AA4" s="11"/>
    </row>
    <row r="5" spans="1:27" ht="12.75">
      <c r="A5" t="s">
        <v>280</v>
      </c>
      <c r="B5" s="11"/>
      <c r="C5" s="47"/>
      <c r="D5" s="11"/>
      <c r="E5" s="47"/>
      <c r="F5" s="3">
        <v>8.233333333333333</v>
      </c>
      <c r="G5" s="47"/>
      <c r="H5" s="47"/>
      <c r="I5" s="3">
        <v>8.066666666666666</v>
      </c>
      <c r="J5" s="47"/>
      <c r="K5" s="47"/>
      <c r="L5" s="3">
        <v>8.6</v>
      </c>
      <c r="M5" s="11"/>
      <c r="N5" s="3">
        <v>8.7</v>
      </c>
      <c r="O5" s="11"/>
      <c r="P5" s="3">
        <v>8.9</v>
      </c>
      <c r="Q5" s="3">
        <v>8.8</v>
      </c>
      <c r="R5" s="3">
        <v>8.366666666666665</v>
      </c>
      <c r="S5" s="3">
        <v>8.166666666666666</v>
      </c>
      <c r="T5" s="11"/>
      <c r="U5" s="3">
        <v>8.133333333333333</v>
      </c>
      <c r="V5" s="11"/>
      <c r="W5" s="11"/>
      <c r="X5" s="11"/>
      <c r="Y5" s="11"/>
      <c r="Z5" s="11"/>
      <c r="AA5" s="11"/>
    </row>
    <row r="6" spans="13:27" ht="12.75"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5:27" ht="12.75"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V7" s="11"/>
      <c r="W7" s="11"/>
      <c r="X7" s="11"/>
      <c r="Y7" s="11"/>
      <c r="Z7" s="11"/>
      <c r="AA7" s="11"/>
    </row>
    <row r="8" spans="5:27" ht="12.75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2"/>
      <c r="V8" s="99"/>
      <c r="W8" s="99"/>
      <c r="X8" s="99"/>
      <c r="Y8" s="11"/>
      <c r="Z8" s="11"/>
      <c r="AA8" s="11"/>
    </row>
    <row r="9" spans="22:27" ht="12.75">
      <c r="V9" s="11"/>
      <c r="W9" s="11"/>
      <c r="X9" s="11"/>
      <c r="Y9" s="11"/>
      <c r="Z9" s="11"/>
      <c r="AA9" s="11"/>
    </row>
    <row r="10" spans="22:27" ht="12.75">
      <c r="V10" s="11"/>
      <c r="W10" s="11"/>
      <c r="X10" s="11"/>
      <c r="Y10" s="11"/>
      <c r="Z10" s="11"/>
      <c r="AA10" s="11"/>
    </row>
    <row r="15" ht="12.75">
      <c r="A15" t="s">
        <v>3</v>
      </c>
    </row>
    <row r="16" ht="12.75">
      <c r="A16" t="s">
        <v>281</v>
      </c>
    </row>
    <row r="36" spans="4:17" s="44" customFormat="1" ht="12.75"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4:17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29"/>
  <sheetViews>
    <sheetView zoomScale="85" zoomScaleNormal="85" zoomScalePageLayoutView="0" workbookViewId="0" topLeftCell="A1">
      <pane xSplit="1" topLeftCell="K1" activePane="topRight" state="frozen"/>
      <selection pane="topLeft" activeCell="A1" sqref="A1"/>
      <selection pane="topRight" activeCell="S5" sqref="S5"/>
    </sheetView>
  </sheetViews>
  <sheetFormatPr defaultColWidth="9.140625" defaultRowHeight="12.75"/>
  <cols>
    <col min="1" max="1" width="44.28125" style="0" bestFit="1" customWidth="1"/>
  </cols>
  <sheetData>
    <row r="1" spans="1:36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6">
        <v>40456</v>
      </c>
      <c r="W1" s="46">
        <v>40472</v>
      </c>
      <c r="X1" s="46">
        <v>40486</v>
      </c>
      <c r="Y1" s="46">
        <v>40500</v>
      </c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25" ht="12.75">
      <c r="A2" t="s">
        <v>266</v>
      </c>
      <c r="B2">
        <v>0.04</v>
      </c>
      <c r="C2">
        <v>0.04</v>
      </c>
      <c r="D2" s="11">
        <v>0.04</v>
      </c>
      <c r="E2" s="11">
        <v>0.04</v>
      </c>
      <c r="F2" s="11">
        <v>0.04</v>
      </c>
      <c r="G2" s="11">
        <v>0.04</v>
      </c>
      <c r="H2" s="11">
        <v>0.04</v>
      </c>
      <c r="I2" s="11"/>
      <c r="J2" s="11">
        <v>0.04</v>
      </c>
      <c r="K2" s="11">
        <v>0.04</v>
      </c>
      <c r="L2" s="11"/>
      <c r="M2" s="11">
        <v>0.04</v>
      </c>
      <c r="N2" s="11"/>
      <c r="O2" s="11">
        <v>0.04</v>
      </c>
      <c r="P2" s="11"/>
      <c r="Q2" s="11"/>
      <c r="R2" s="11">
        <v>0.04</v>
      </c>
      <c r="S2" s="11"/>
      <c r="T2" s="11">
        <v>0.04</v>
      </c>
      <c r="U2" s="11"/>
      <c r="V2" s="11">
        <v>0.04</v>
      </c>
      <c r="W2" s="11"/>
      <c r="X2" s="11"/>
      <c r="Y2" s="11"/>
    </row>
    <row r="3" spans="1:25" ht="12.75">
      <c r="A3" t="s">
        <v>267</v>
      </c>
      <c r="B3">
        <v>0.04</v>
      </c>
      <c r="C3">
        <v>0.04</v>
      </c>
      <c r="D3" s="11">
        <v>0.04</v>
      </c>
      <c r="E3" s="11">
        <v>0.04</v>
      </c>
      <c r="F3" s="11">
        <v>0.04</v>
      </c>
      <c r="G3" s="11">
        <v>0.04</v>
      </c>
      <c r="H3" s="11">
        <v>0.04</v>
      </c>
      <c r="I3" s="11"/>
      <c r="J3" s="11">
        <v>0.04</v>
      </c>
      <c r="K3" s="11">
        <v>0.04</v>
      </c>
      <c r="L3" s="11"/>
      <c r="M3" s="11">
        <v>0.04</v>
      </c>
      <c r="N3" s="11"/>
      <c r="O3" s="11">
        <v>0.04</v>
      </c>
      <c r="P3" s="11"/>
      <c r="Q3" s="11"/>
      <c r="R3" s="11">
        <v>0.04</v>
      </c>
      <c r="S3" s="11"/>
      <c r="T3" s="11">
        <v>0.04</v>
      </c>
      <c r="U3" s="11"/>
      <c r="V3" s="11">
        <v>0.04</v>
      </c>
      <c r="W3" s="11"/>
      <c r="X3" s="11"/>
      <c r="Y3" s="11">
        <v>0.04</v>
      </c>
    </row>
    <row r="4" spans="1:25" ht="12.75">
      <c r="A4" t="s">
        <v>268</v>
      </c>
      <c r="B4">
        <v>0.04</v>
      </c>
      <c r="C4">
        <v>0.04</v>
      </c>
      <c r="D4" s="11">
        <v>0.04</v>
      </c>
      <c r="E4" s="11">
        <v>0.04</v>
      </c>
      <c r="F4" s="11">
        <v>0.04</v>
      </c>
      <c r="G4" s="11">
        <v>0.04</v>
      </c>
      <c r="H4" s="11">
        <v>0.04</v>
      </c>
      <c r="I4" s="11"/>
      <c r="J4" s="11">
        <v>0.04</v>
      </c>
      <c r="K4" s="11">
        <v>0.04</v>
      </c>
      <c r="L4" s="11"/>
      <c r="M4" s="11">
        <v>0.04</v>
      </c>
      <c r="N4" s="11"/>
      <c r="O4" s="11">
        <v>0.04</v>
      </c>
      <c r="P4" s="11"/>
      <c r="Q4" s="11"/>
      <c r="R4" s="11">
        <v>0.04</v>
      </c>
      <c r="S4" s="11"/>
      <c r="T4" s="11">
        <v>0.04</v>
      </c>
      <c r="U4" s="11"/>
      <c r="V4" s="11">
        <v>0.04</v>
      </c>
      <c r="W4" s="11"/>
      <c r="X4" s="11"/>
      <c r="Y4" s="11">
        <v>0.04</v>
      </c>
    </row>
    <row r="5" spans="1:25" ht="12.75">
      <c r="A5" s="11" t="s">
        <v>272</v>
      </c>
      <c r="D5" s="11"/>
      <c r="E5" s="11"/>
      <c r="F5" s="11">
        <v>0.04</v>
      </c>
      <c r="G5" s="11"/>
      <c r="H5" s="11"/>
      <c r="I5" s="11">
        <v>0.04</v>
      </c>
      <c r="J5" s="11"/>
      <c r="K5" s="11"/>
      <c r="L5" s="11">
        <v>0.04</v>
      </c>
      <c r="M5" s="11"/>
      <c r="N5" s="11">
        <v>0.04</v>
      </c>
      <c r="O5" s="11"/>
      <c r="P5" s="11">
        <v>0.04</v>
      </c>
      <c r="Q5" s="11">
        <v>0.04</v>
      </c>
      <c r="R5" s="11">
        <v>0.04</v>
      </c>
      <c r="S5" s="11">
        <v>0.04</v>
      </c>
      <c r="T5" s="11"/>
      <c r="U5" s="11">
        <v>0.04</v>
      </c>
      <c r="V5" s="11"/>
      <c r="W5" s="11">
        <v>0.04</v>
      </c>
      <c r="X5" s="11">
        <v>0.04</v>
      </c>
      <c r="Y5" s="11"/>
    </row>
    <row r="6" spans="4:25" ht="12.75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4:25" ht="12.75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4:25" ht="12.75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14" spans="2:11" ht="12.75">
      <c r="B14" s="43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2.75">
      <c r="A15" t="s">
        <v>4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2.75">
      <c r="B16" s="43"/>
      <c r="C16" s="44"/>
      <c r="D16" s="44"/>
      <c r="E16" s="44"/>
      <c r="F16" s="44"/>
      <c r="G16" s="44"/>
      <c r="H16" s="44"/>
      <c r="I16" s="44"/>
      <c r="J16" s="44"/>
      <c r="K16" s="44"/>
    </row>
    <row r="18" spans="1:11" ht="12.75">
      <c r="A18" s="44"/>
      <c r="C18" s="45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44"/>
      <c r="C19" s="45"/>
      <c r="D19" s="44"/>
      <c r="E19" s="44"/>
      <c r="F19" s="44"/>
      <c r="G19" s="44"/>
      <c r="H19" s="44"/>
      <c r="I19" s="44"/>
      <c r="J19" s="44"/>
      <c r="K19" s="44"/>
    </row>
    <row r="20" spans="1:11" ht="12.75">
      <c r="A20" s="44"/>
      <c r="C20" s="45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s="44"/>
      <c r="C21" s="45"/>
      <c r="D21" s="44"/>
      <c r="E21" s="44"/>
      <c r="F21" s="44"/>
      <c r="G21" s="44"/>
      <c r="H21" s="44"/>
      <c r="I21" s="44"/>
      <c r="J21" s="44"/>
      <c r="K21" s="44"/>
    </row>
    <row r="22" spans="1:11" ht="12.75">
      <c r="A22" s="44"/>
      <c r="C22" s="45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44"/>
      <c r="C23" s="45"/>
      <c r="D23" s="44"/>
      <c r="E23" s="44"/>
      <c r="F23" s="44"/>
      <c r="G23" s="44"/>
      <c r="H23" s="44"/>
      <c r="I23" s="44"/>
      <c r="J23" s="44"/>
      <c r="K23" s="44"/>
    </row>
    <row r="24" spans="1:11" ht="12.75">
      <c r="A24" s="44"/>
      <c r="C24" s="45"/>
      <c r="D24" s="44"/>
      <c r="E24" s="44"/>
      <c r="F24" s="44"/>
      <c r="G24" s="44"/>
      <c r="H24" s="44"/>
      <c r="I24" s="44"/>
      <c r="J24" s="44"/>
      <c r="K24" s="44"/>
    </row>
    <row r="25" spans="1:11" ht="12.75">
      <c r="A25" s="44"/>
      <c r="C25" s="45"/>
      <c r="D25" s="44"/>
      <c r="E25" s="44"/>
      <c r="F25" s="44"/>
      <c r="G25" s="44"/>
      <c r="H25" s="44"/>
      <c r="I25" s="44"/>
      <c r="J25" s="44"/>
      <c r="K25" s="44"/>
    </row>
    <row r="26" spans="1:11" ht="12.75">
      <c r="A26" s="44"/>
      <c r="C26" s="45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44"/>
      <c r="C27" s="45"/>
      <c r="D27" s="44"/>
      <c r="E27" s="44"/>
      <c r="F27" s="44"/>
      <c r="G27" s="44"/>
      <c r="H27" s="44"/>
      <c r="I27" s="44"/>
      <c r="J27" s="44"/>
      <c r="K27" s="44"/>
    </row>
    <row r="28" spans="1:11" ht="12.75">
      <c r="A28" s="44"/>
      <c r="C28" s="45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44"/>
      <c r="C29" s="45"/>
      <c r="D29" s="44"/>
      <c r="E29" s="44"/>
      <c r="F29" s="44"/>
      <c r="G29" s="44"/>
      <c r="H29" s="44"/>
      <c r="I29" s="44"/>
      <c r="J29" s="44"/>
      <c r="K29" s="4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15"/>
  <sheetViews>
    <sheetView zoomScale="70" zoomScaleNormal="70" zoomScalePageLayoutView="0" workbookViewId="0" topLeftCell="A1">
      <pane xSplit="1" topLeftCell="D1" activePane="topRight" state="frozen"/>
      <selection pane="topLeft" activeCell="A1" sqref="A1"/>
      <selection pane="topRight" activeCell="S5" sqref="S5"/>
    </sheetView>
  </sheetViews>
  <sheetFormatPr defaultColWidth="9.140625" defaultRowHeight="12.75"/>
  <cols>
    <col min="1" max="1" width="44.28125" style="0" bestFit="1" customWidth="1"/>
    <col min="18" max="19" width="9.140625" style="11" customWidth="1"/>
    <col min="20" max="20" width="8.7109375" style="11" bestFit="1" customWidth="1"/>
    <col min="21" max="21" width="9.57421875" style="11" bestFit="1" customWidth="1"/>
    <col min="22" max="22" width="8.28125" style="11" bestFit="1" customWidth="1"/>
    <col min="23" max="23" width="9.140625" style="11" bestFit="1" customWidth="1"/>
    <col min="24" max="24" width="9.57421875" style="11" bestFit="1" customWidth="1"/>
    <col min="25" max="25" width="10.00390625" style="0" bestFit="1" customWidth="1"/>
  </cols>
  <sheetData>
    <row r="1" spans="1:26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1">
        <v>40330</v>
      </c>
      <c r="K1" s="40">
        <v>40344</v>
      </c>
      <c r="L1" s="41">
        <v>40351</v>
      </c>
      <c r="M1" s="41">
        <v>40360</v>
      </c>
      <c r="N1" s="41">
        <v>40373</v>
      </c>
      <c r="O1" s="41">
        <v>40402</v>
      </c>
      <c r="P1" s="41">
        <v>40413</v>
      </c>
      <c r="Q1" s="41">
        <v>40430</v>
      </c>
      <c r="R1" s="46">
        <v>40436</v>
      </c>
      <c r="S1" s="46">
        <v>40444</v>
      </c>
      <c r="T1" s="46">
        <v>40456</v>
      </c>
      <c r="U1" s="46">
        <v>40472</v>
      </c>
      <c r="V1" s="46">
        <v>40486</v>
      </c>
      <c r="W1" s="46">
        <v>40500</v>
      </c>
      <c r="X1" s="46">
        <v>40512</v>
      </c>
      <c r="Y1" s="41">
        <v>40540</v>
      </c>
      <c r="Z1" s="56"/>
    </row>
    <row r="2" spans="1:25" ht="12.75">
      <c r="A2" t="s">
        <v>266</v>
      </c>
      <c r="B2" s="11">
        <v>4</v>
      </c>
      <c r="C2" s="47">
        <v>14</v>
      </c>
      <c r="D2" s="11">
        <v>4</v>
      </c>
      <c r="E2" s="11">
        <v>15</v>
      </c>
      <c r="F2" s="11">
        <v>6</v>
      </c>
      <c r="G2" s="11">
        <v>47</v>
      </c>
      <c r="H2" s="11">
        <v>13</v>
      </c>
      <c r="I2" s="11"/>
      <c r="J2" s="11">
        <v>10</v>
      </c>
      <c r="K2" s="11">
        <v>49</v>
      </c>
      <c r="L2" s="11"/>
      <c r="M2" s="11">
        <v>21</v>
      </c>
      <c r="N2" s="11">
        <v>28</v>
      </c>
      <c r="O2" s="11"/>
      <c r="P2" s="11">
        <v>20</v>
      </c>
      <c r="Q2" s="11"/>
      <c r="R2" s="11">
        <v>4</v>
      </c>
      <c r="T2" s="11">
        <v>10</v>
      </c>
      <c r="Y2" s="62"/>
    </row>
    <row r="3" spans="1:25" ht="12.75">
      <c r="A3" t="s">
        <v>267</v>
      </c>
      <c r="B3" s="11">
        <v>4</v>
      </c>
      <c r="C3" s="11">
        <v>9</v>
      </c>
      <c r="D3" s="11">
        <v>4</v>
      </c>
      <c r="E3" s="11">
        <v>4</v>
      </c>
      <c r="F3" s="11">
        <v>6</v>
      </c>
      <c r="G3" s="11">
        <v>17</v>
      </c>
      <c r="H3" s="11">
        <v>6</v>
      </c>
      <c r="I3" s="11"/>
      <c r="J3" s="11">
        <v>4</v>
      </c>
      <c r="K3" s="11">
        <v>6</v>
      </c>
      <c r="L3" s="11"/>
      <c r="M3" s="11">
        <v>4</v>
      </c>
      <c r="N3" s="11">
        <v>4</v>
      </c>
      <c r="O3" s="11"/>
      <c r="P3" s="11">
        <v>4</v>
      </c>
      <c r="Q3" s="11"/>
      <c r="R3" s="11">
        <v>4</v>
      </c>
      <c r="T3" s="11">
        <v>4</v>
      </c>
      <c r="W3" s="11">
        <v>7</v>
      </c>
      <c r="Y3" s="62"/>
    </row>
    <row r="4" spans="1:25" ht="12.75">
      <c r="A4" t="s">
        <v>268</v>
      </c>
      <c r="B4" s="11">
        <v>34</v>
      </c>
      <c r="C4" s="47">
        <v>46</v>
      </c>
      <c r="D4" s="11">
        <v>46</v>
      </c>
      <c r="E4" s="11">
        <v>94</v>
      </c>
      <c r="F4" s="11">
        <v>9</v>
      </c>
      <c r="G4" s="11">
        <v>182</v>
      </c>
      <c r="H4" s="11">
        <v>80</v>
      </c>
      <c r="I4" s="11"/>
      <c r="J4" s="11">
        <v>74</v>
      </c>
      <c r="K4" s="11">
        <v>98</v>
      </c>
      <c r="L4" s="11"/>
      <c r="M4" s="11">
        <v>69</v>
      </c>
      <c r="N4" s="11">
        <v>78</v>
      </c>
      <c r="O4" s="11"/>
      <c r="P4" s="11">
        <v>62</v>
      </c>
      <c r="Q4" s="11"/>
      <c r="R4" s="11">
        <v>56</v>
      </c>
      <c r="T4" s="11">
        <v>31</v>
      </c>
      <c r="W4" s="11">
        <v>32</v>
      </c>
      <c r="Y4" s="62"/>
    </row>
    <row r="5" spans="1:25" ht="12.75">
      <c r="A5" t="s">
        <v>273</v>
      </c>
      <c r="B5" s="62"/>
      <c r="C5" s="62"/>
      <c r="D5" s="11"/>
      <c r="E5" s="11"/>
      <c r="F5" s="11">
        <v>127</v>
      </c>
      <c r="G5" s="11"/>
      <c r="H5" s="11"/>
      <c r="I5" s="11">
        <v>10</v>
      </c>
      <c r="J5" s="11"/>
      <c r="K5" s="11"/>
      <c r="L5" s="11">
        <v>10</v>
      </c>
      <c r="M5" s="11">
        <v>4</v>
      </c>
      <c r="N5" s="11">
        <v>4</v>
      </c>
      <c r="O5" s="11">
        <v>12</v>
      </c>
      <c r="P5" s="11">
        <v>49</v>
      </c>
      <c r="Q5" s="11">
        <v>1100</v>
      </c>
      <c r="S5" s="11">
        <v>20</v>
      </c>
      <c r="U5" s="11">
        <v>4</v>
      </c>
      <c r="V5" s="11">
        <v>11</v>
      </c>
      <c r="Y5" s="62"/>
    </row>
    <row r="6" spans="2:31" ht="12.7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Y6" s="47"/>
      <c r="Z6" s="47"/>
      <c r="AA6" s="47"/>
      <c r="AB6" s="47"/>
      <c r="AC6" s="47"/>
      <c r="AD6" s="47"/>
      <c r="AE6" s="47"/>
    </row>
    <row r="7" spans="2:31" ht="12.7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Y7" s="47"/>
      <c r="Z7" s="47"/>
      <c r="AA7" s="47"/>
      <c r="AB7" s="47"/>
      <c r="AC7" s="47"/>
      <c r="AD7" s="47"/>
      <c r="AE7" s="47"/>
    </row>
    <row r="8" spans="2:31" ht="12.7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63" t="s">
        <v>313</v>
      </c>
      <c r="P8" s="63"/>
      <c r="Q8" s="64">
        <f>AVERAGE(M5:S5)</f>
        <v>198.16666666666666</v>
      </c>
      <c r="Y8" s="47"/>
      <c r="Z8" s="47"/>
      <c r="AA8" s="47"/>
      <c r="AB8" s="47"/>
      <c r="AC8" s="47"/>
      <c r="AD8" s="47"/>
      <c r="AE8" s="47"/>
    </row>
    <row r="9" spans="2:31" ht="12.7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65"/>
      <c r="P9" s="65"/>
      <c r="Q9" s="66"/>
      <c r="Y9" s="47"/>
      <c r="Z9" s="47"/>
      <c r="AA9" s="47"/>
      <c r="AB9" s="47"/>
      <c r="AC9" s="47"/>
      <c r="AD9" s="47"/>
      <c r="AE9" s="47"/>
    </row>
    <row r="10" spans="1:31" ht="12.75">
      <c r="A10" t="s">
        <v>285</v>
      </c>
      <c r="B10" s="47">
        <v>30</v>
      </c>
      <c r="C10" s="47">
        <v>30</v>
      </c>
      <c r="D10" s="47">
        <v>30</v>
      </c>
      <c r="E10" s="47">
        <v>30</v>
      </c>
      <c r="F10" s="47">
        <v>30</v>
      </c>
      <c r="G10" s="47">
        <v>30</v>
      </c>
      <c r="H10" s="47">
        <v>30</v>
      </c>
      <c r="I10" s="47"/>
      <c r="J10" s="47">
        <v>30</v>
      </c>
      <c r="K10" s="47">
        <v>30</v>
      </c>
      <c r="L10" s="47">
        <v>30</v>
      </c>
      <c r="M10" s="47">
        <v>30</v>
      </c>
      <c r="N10" s="47">
        <v>30</v>
      </c>
      <c r="O10" s="47">
        <v>30</v>
      </c>
      <c r="P10" s="47">
        <v>30</v>
      </c>
      <c r="Q10" s="47">
        <v>30</v>
      </c>
      <c r="R10" s="11">
        <v>30</v>
      </c>
      <c r="S10" s="11">
        <v>30</v>
      </c>
      <c r="T10" s="11">
        <v>30</v>
      </c>
      <c r="U10" s="11">
        <v>30</v>
      </c>
      <c r="V10" s="11">
        <v>30</v>
      </c>
      <c r="W10" s="11">
        <v>30</v>
      </c>
      <c r="X10" s="11">
        <v>30</v>
      </c>
      <c r="Y10" s="47">
        <v>30</v>
      </c>
      <c r="Z10" s="47"/>
      <c r="AA10" s="47"/>
      <c r="AB10" s="47"/>
      <c r="AC10" s="47"/>
      <c r="AD10" s="47"/>
      <c r="AE10" s="47"/>
    </row>
    <row r="11" spans="1:31" ht="12.75">
      <c r="A11" t="s">
        <v>286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01">
        <f>$Q$8</f>
        <v>198.16666666666666</v>
      </c>
      <c r="N11" s="101">
        <f aca="true" t="shared" si="0" ref="N11:S11">$Q$8</f>
        <v>198.16666666666666</v>
      </c>
      <c r="O11" s="101">
        <f t="shared" si="0"/>
        <v>198.16666666666666</v>
      </c>
      <c r="P11" s="101">
        <f t="shared" si="0"/>
        <v>198.16666666666666</v>
      </c>
      <c r="Q11" s="101">
        <f t="shared" si="0"/>
        <v>198.16666666666666</v>
      </c>
      <c r="R11" s="101">
        <f t="shared" si="0"/>
        <v>198.16666666666666</v>
      </c>
      <c r="S11" s="101">
        <f t="shared" si="0"/>
        <v>198.16666666666666</v>
      </c>
      <c r="T11" s="101"/>
      <c r="Y11" s="47"/>
      <c r="Z11" s="47"/>
      <c r="AA11" s="47"/>
      <c r="AB11" s="47"/>
      <c r="AC11" s="47"/>
      <c r="AD11" s="47"/>
      <c r="AE11" s="47"/>
    </row>
    <row r="12" spans="1:31" ht="12.75">
      <c r="A12" t="s">
        <v>288</v>
      </c>
      <c r="B12" s="47">
        <v>35</v>
      </c>
      <c r="C12" s="47">
        <v>35</v>
      </c>
      <c r="D12" s="47">
        <v>35</v>
      </c>
      <c r="E12" s="47">
        <v>35</v>
      </c>
      <c r="F12" s="47">
        <v>35</v>
      </c>
      <c r="G12" s="47">
        <v>35</v>
      </c>
      <c r="H12" s="47">
        <v>35</v>
      </c>
      <c r="I12" s="47"/>
      <c r="J12" s="47">
        <v>35</v>
      </c>
      <c r="K12" s="47">
        <v>35</v>
      </c>
      <c r="L12" s="47">
        <v>35</v>
      </c>
      <c r="M12" s="47">
        <v>35</v>
      </c>
      <c r="N12" s="47">
        <v>35</v>
      </c>
      <c r="O12" s="47">
        <v>35</v>
      </c>
      <c r="P12" s="47">
        <v>35</v>
      </c>
      <c r="Q12" s="47">
        <v>35</v>
      </c>
      <c r="R12" s="11">
        <v>35</v>
      </c>
      <c r="S12" s="11">
        <v>35</v>
      </c>
      <c r="T12" s="11">
        <v>35</v>
      </c>
      <c r="U12" s="11">
        <v>35</v>
      </c>
      <c r="V12" s="11">
        <v>35</v>
      </c>
      <c r="W12" s="11">
        <v>35</v>
      </c>
      <c r="X12" s="11">
        <v>35</v>
      </c>
      <c r="Y12" s="47">
        <v>35</v>
      </c>
      <c r="Z12" s="47"/>
      <c r="AA12" s="47"/>
      <c r="AB12" s="47"/>
      <c r="AC12" s="47"/>
      <c r="AD12" s="47"/>
      <c r="AE12" s="47"/>
    </row>
    <row r="13" spans="2:31" ht="12.7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11">
        <f>ABS((Q8-Q9)/Q8)*100</f>
        <v>100</v>
      </c>
      <c r="Y13" s="47"/>
      <c r="Z13" s="47"/>
      <c r="AA13" s="47"/>
      <c r="AB13" s="47"/>
      <c r="AC13" s="47"/>
      <c r="AD13" s="47"/>
      <c r="AE13" s="47"/>
    </row>
    <row r="14" spans="2:31" ht="12.7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Y14" s="47"/>
      <c r="Z14" s="47"/>
      <c r="AA14" s="47"/>
      <c r="AB14" s="47"/>
      <c r="AC14" s="47"/>
      <c r="AD14" s="47"/>
      <c r="AE14" s="47"/>
    </row>
    <row r="15" ht="12.75">
      <c r="A15" t="s">
        <v>270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C57" sqref="C57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15" bestFit="1" customWidth="1"/>
    <col min="5" max="5" width="7.00390625" style="0" bestFit="1" customWidth="1"/>
  </cols>
  <sheetData>
    <row r="1" spans="1:5" ht="12.75">
      <c r="A1" s="9" t="s">
        <v>183</v>
      </c>
      <c r="B1" s="9" t="s">
        <v>184</v>
      </c>
      <c r="C1" s="9" t="s">
        <v>185</v>
      </c>
      <c r="D1" s="10" t="s">
        <v>186</v>
      </c>
      <c r="E1" s="9" t="s">
        <v>187</v>
      </c>
    </row>
    <row r="2" spans="1:5" ht="12.75">
      <c r="A2" s="11" t="s">
        <v>188</v>
      </c>
      <c r="B2" s="11" t="s">
        <v>189</v>
      </c>
      <c r="C2" s="11" t="s">
        <v>85</v>
      </c>
      <c r="D2" s="12">
        <v>0.0001</v>
      </c>
      <c r="E2">
        <v>0.0005</v>
      </c>
    </row>
    <row r="3" spans="1:5" ht="12.75">
      <c r="A3" s="11" t="s">
        <v>190</v>
      </c>
      <c r="B3" s="11" t="s">
        <v>189</v>
      </c>
      <c r="C3" s="11" t="s">
        <v>85</v>
      </c>
      <c r="D3" s="12">
        <v>0.0001</v>
      </c>
      <c r="E3">
        <v>0.0005</v>
      </c>
    </row>
    <row r="4" spans="1:5" ht="12.75">
      <c r="A4" s="11" t="s">
        <v>191</v>
      </c>
      <c r="B4" s="11" t="s">
        <v>192</v>
      </c>
      <c r="C4" s="11" t="s">
        <v>85</v>
      </c>
      <c r="D4" s="13">
        <v>0.0001</v>
      </c>
      <c r="E4">
        <v>0.0005</v>
      </c>
    </row>
    <row r="5" spans="1:5" ht="12.75">
      <c r="A5" s="11" t="s">
        <v>38</v>
      </c>
      <c r="B5" s="11" t="s">
        <v>193</v>
      </c>
      <c r="C5" s="11" t="s">
        <v>85</v>
      </c>
      <c r="D5" s="14">
        <v>1</v>
      </c>
      <c r="E5" s="11">
        <v>5</v>
      </c>
    </row>
    <row r="6" spans="1:5" ht="12.75">
      <c r="A6" s="11" t="s">
        <v>38</v>
      </c>
      <c r="B6" s="11" t="s">
        <v>193</v>
      </c>
      <c r="C6" t="s">
        <v>85</v>
      </c>
      <c r="D6" s="15">
        <v>1</v>
      </c>
      <c r="E6">
        <v>5</v>
      </c>
    </row>
    <row r="7" spans="1:4" ht="14.25">
      <c r="A7" s="11" t="s">
        <v>219</v>
      </c>
      <c r="B7" t="s">
        <v>194</v>
      </c>
      <c r="C7" t="s">
        <v>220</v>
      </c>
      <c r="D7" s="3">
        <v>0.1</v>
      </c>
    </row>
    <row r="8" spans="1:5" ht="12.75">
      <c r="A8" t="s">
        <v>195</v>
      </c>
      <c r="B8" t="s">
        <v>196</v>
      </c>
      <c r="C8" s="11" t="s">
        <v>85</v>
      </c>
      <c r="D8" s="2">
        <v>0.01</v>
      </c>
      <c r="E8">
        <v>0.05</v>
      </c>
    </row>
    <row r="9" spans="1:5" ht="12.75">
      <c r="A9" t="s">
        <v>197</v>
      </c>
      <c r="B9" t="s">
        <v>196</v>
      </c>
      <c r="C9" s="11" t="s">
        <v>85</v>
      </c>
      <c r="D9" s="2">
        <v>0.01</v>
      </c>
      <c r="E9">
        <v>0.05</v>
      </c>
    </row>
    <row r="10" spans="1:4" ht="12.75">
      <c r="A10" s="16" t="s">
        <v>198</v>
      </c>
      <c r="B10" t="s">
        <v>199</v>
      </c>
      <c r="C10" t="s">
        <v>200</v>
      </c>
      <c r="D10" s="17">
        <v>2</v>
      </c>
    </row>
    <row r="11" spans="1:4" ht="12.75">
      <c r="A11" t="s">
        <v>73</v>
      </c>
      <c r="B11" t="s">
        <v>201</v>
      </c>
      <c r="C11" t="s">
        <v>85</v>
      </c>
      <c r="D11" s="17">
        <v>1</v>
      </c>
    </row>
    <row r="12" spans="1:5" ht="12.75">
      <c r="A12" t="s">
        <v>84</v>
      </c>
      <c r="B12" t="s">
        <v>29</v>
      </c>
      <c r="C12" s="11" t="s">
        <v>85</v>
      </c>
      <c r="D12" s="2">
        <v>0.01</v>
      </c>
      <c r="E12">
        <v>0.05</v>
      </c>
    </row>
    <row r="13" spans="1:5" ht="12.75">
      <c r="A13" t="s">
        <v>202</v>
      </c>
      <c r="B13" t="s">
        <v>29</v>
      </c>
      <c r="C13" s="11" t="s">
        <v>85</v>
      </c>
      <c r="D13" s="2">
        <v>0.01</v>
      </c>
      <c r="E13">
        <v>0.05</v>
      </c>
    </row>
    <row r="14" spans="1:5" ht="12.75">
      <c r="A14" t="s">
        <v>203</v>
      </c>
      <c r="B14" t="s">
        <v>192</v>
      </c>
      <c r="C14" s="11" t="s">
        <v>85</v>
      </c>
      <c r="D14" s="13">
        <v>0.0001</v>
      </c>
      <c r="E14">
        <v>0.0005</v>
      </c>
    </row>
    <row r="15" spans="1:5" ht="12.75">
      <c r="A15" t="s">
        <v>204</v>
      </c>
      <c r="B15" t="s">
        <v>29</v>
      </c>
      <c r="C15" s="11" t="s">
        <v>85</v>
      </c>
      <c r="D15" s="15">
        <v>0.005</v>
      </c>
      <c r="E15">
        <v>0.03</v>
      </c>
    </row>
    <row r="16" spans="1:5" ht="12.75">
      <c r="A16" t="s">
        <v>95</v>
      </c>
      <c r="B16" t="s">
        <v>205</v>
      </c>
      <c r="C16" s="11" t="s">
        <v>85</v>
      </c>
      <c r="D16" s="13">
        <v>0.0002</v>
      </c>
      <c r="E16">
        <v>0.001</v>
      </c>
    </row>
    <row r="17" spans="1:5" ht="12.75">
      <c r="A17" t="s">
        <v>206</v>
      </c>
      <c r="B17" t="s">
        <v>196</v>
      </c>
      <c r="C17" s="11" t="s">
        <v>85</v>
      </c>
      <c r="D17" s="2">
        <v>0.01</v>
      </c>
      <c r="E17">
        <v>0.05</v>
      </c>
    </row>
    <row r="18" spans="1:4" ht="12.75">
      <c r="A18" t="s">
        <v>109</v>
      </c>
      <c r="B18" t="s">
        <v>207</v>
      </c>
      <c r="C18" t="s">
        <v>85</v>
      </c>
      <c r="D18" s="15">
        <v>0.005</v>
      </c>
    </row>
    <row r="19" spans="1:4" ht="12.75">
      <c r="A19" t="s">
        <v>114</v>
      </c>
      <c r="B19" t="s">
        <v>208</v>
      </c>
      <c r="C19" t="s">
        <v>85</v>
      </c>
      <c r="D19" s="15">
        <v>0.003</v>
      </c>
    </row>
    <row r="20" spans="1:4" ht="12.75">
      <c r="A20" t="s">
        <v>117</v>
      </c>
      <c r="B20" t="s">
        <v>209</v>
      </c>
      <c r="C20" t="s">
        <v>85</v>
      </c>
      <c r="D20" s="15">
        <v>0.004</v>
      </c>
    </row>
    <row r="21" spans="1:4" ht="12.75">
      <c r="A21" t="s">
        <v>130</v>
      </c>
      <c r="B21" t="s">
        <v>210</v>
      </c>
      <c r="C21" t="s">
        <v>85</v>
      </c>
      <c r="D21" s="15">
        <v>0.003</v>
      </c>
    </row>
    <row r="22" spans="1:4" ht="12.75">
      <c r="A22" t="s">
        <v>127</v>
      </c>
      <c r="B22" t="s">
        <v>128</v>
      </c>
      <c r="C22" t="s">
        <v>85</v>
      </c>
      <c r="D22" s="15">
        <v>0.002</v>
      </c>
    </row>
    <row r="23" spans="1:4" ht="12.75">
      <c r="A23" t="s">
        <v>211</v>
      </c>
      <c r="B23" t="s">
        <v>212</v>
      </c>
      <c r="C23" t="s">
        <v>85</v>
      </c>
      <c r="D23" s="15">
        <v>0.002</v>
      </c>
    </row>
    <row r="24" spans="1:4" ht="12.75">
      <c r="A24" t="s">
        <v>213</v>
      </c>
      <c r="B24" t="s">
        <v>214</v>
      </c>
      <c r="C24" t="s">
        <v>85</v>
      </c>
      <c r="D24" s="17">
        <v>4</v>
      </c>
    </row>
    <row r="25" spans="1:5" ht="12.75">
      <c r="A25" t="s">
        <v>215</v>
      </c>
      <c r="B25" t="s">
        <v>216</v>
      </c>
      <c r="C25" s="11" t="s">
        <v>85</v>
      </c>
      <c r="D25" s="15">
        <v>0.001</v>
      </c>
      <c r="E25">
        <v>0.005</v>
      </c>
    </row>
    <row r="26" spans="1:5" ht="12.75">
      <c r="A26" t="s">
        <v>217</v>
      </c>
      <c r="B26" t="s">
        <v>192</v>
      </c>
      <c r="C26" s="11" t="s">
        <v>85</v>
      </c>
      <c r="D26" s="12">
        <v>5E-05</v>
      </c>
      <c r="E26">
        <v>0.0003</v>
      </c>
    </row>
    <row r="27" spans="1:5" ht="12.75">
      <c r="A27" t="s">
        <v>218</v>
      </c>
      <c r="B27" t="s">
        <v>196</v>
      </c>
      <c r="C27" s="11" t="s">
        <v>85</v>
      </c>
      <c r="D27" s="2">
        <v>0.01</v>
      </c>
      <c r="E27">
        <v>0.05</v>
      </c>
    </row>
  </sheetData>
  <sheetProtection/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8"/>
  <sheetViews>
    <sheetView zoomScale="85" zoomScaleNormal="85" zoomScalePageLayoutView="0" workbookViewId="0" topLeftCell="A13">
      <pane xSplit="1" topLeftCell="B1" activePane="topRight" state="frozen"/>
      <selection pane="topLeft" activeCell="A1" sqref="A1"/>
      <selection pane="topRight" activeCell="P64" sqref="P64"/>
    </sheetView>
  </sheetViews>
  <sheetFormatPr defaultColWidth="9.140625" defaultRowHeight="12.75"/>
  <cols>
    <col min="1" max="1" width="44.421875" style="0" customWidth="1"/>
  </cols>
  <sheetData>
    <row r="1" spans="1:28" ht="15">
      <c r="A1" s="1" t="s">
        <v>0</v>
      </c>
      <c r="B1" s="40">
        <v>40204</v>
      </c>
      <c r="C1" s="40">
        <v>40235</v>
      </c>
      <c r="D1" s="40">
        <v>40261</v>
      </c>
      <c r="E1" s="40">
        <v>40287</v>
      </c>
      <c r="F1" s="40">
        <v>40325</v>
      </c>
      <c r="G1" s="41">
        <v>40338</v>
      </c>
      <c r="H1" s="41">
        <v>40351</v>
      </c>
      <c r="I1" s="41">
        <v>40367</v>
      </c>
      <c r="J1" s="41">
        <v>40386</v>
      </c>
      <c r="K1" s="41">
        <v>40402</v>
      </c>
      <c r="L1" s="41">
        <v>40413</v>
      </c>
      <c r="M1" s="41">
        <v>40430</v>
      </c>
      <c r="N1" s="41">
        <v>40444</v>
      </c>
      <c r="O1" s="46">
        <v>40472</v>
      </c>
      <c r="P1" s="46">
        <v>40486</v>
      </c>
      <c r="Q1" s="46">
        <v>40512</v>
      </c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51" customFormat="1" ht="15">
      <c r="A2" s="11" t="s">
        <v>272</v>
      </c>
      <c r="B2" s="49"/>
      <c r="C2" s="49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16" s="47" customFormat="1" ht="12.75">
      <c r="A3" s="47" t="s">
        <v>290</v>
      </c>
      <c r="E3" s="47">
        <v>770</v>
      </c>
      <c r="F3" s="11">
        <v>3528</v>
      </c>
      <c r="G3" s="11"/>
      <c r="H3" s="11">
        <v>2044</v>
      </c>
      <c r="I3" s="11">
        <v>728</v>
      </c>
      <c r="J3" s="11">
        <v>392</v>
      </c>
      <c r="K3" s="11">
        <v>2240</v>
      </c>
      <c r="L3" s="11">
        <v>1344</v>
      </c>
      <c r="M3" s="11">
        <v>1932</v>
      </c>
      <c r="N3" s="11">
        <v>602</v>
      </c>
      <c r="O3" s="11">
        <v>196</v>
      </c>
      <c r="P3" s="11">
        <v>238</v>
      </c>
    </row>
    <row r="4" spans="1:16" s="47" customFormat="1" ht="12.75">
      <c r="A4" s="47" t="s">
        <v>299</v>
      </c>
      <c r="F4" s="11"/>
      <c r="G4" s="11"/>
      <c r="H4" s="11"/>
      <c r="I4" s="11">
        <v>14</v>
      </c>
      <c r="J4" s="11"/>
      <c r="K4" s="11"/>
      <c r="L4" s="11"/>
      <c r="M4" s="11"/>
      <c r="N4" s="11"/>
      <c r="O4" s="11"/>
      <c r="P4" s="11"/>
    </row>
    <row r="5" spans="1:16" s="47" customFormat="1" ht="12.75">
      <c r="A5" s="68" t="s">
        <v>317</v>
      </c>
      <c r="F5" s="11"/>
      <c r="G5" s="11"/>
      <c r="H5" s="11"/>
      <c r="I5" s="11"/>
      <c r="J5" s="11">
        <v>280</v>
      </c>
      <c r="K5" s="11">
        <v>1694</v>
      </c>
      <c r="L5" s="11">
        <v>252</v>
      </c>
      <c r="M5" s="11"/>
      <c r="N5" s="11"/>
      <c r="O5" s="11"/>
      <c r="P5" s="11"/>
    </row>
    <row r="6" spans="1:16" s="47" customFormat="1" ht="12.75">
      <c r="A6" s="47" t="s">
        <v>307</v>
      </c>
      <c r="B6" s="52"/>
      <c r="C6" s="51"/>
      <c r="D6" s="51"/>
      <c r="E6" s="51"/>
      <c r="F6" s="70"/>
      <c r="G6" s="70"/>
      <c r="H6" s="11"/>
      <c r="I6" s="11"/>
      <c r="J6" s="11"/>
      <c r="K6" s="11"/>
      <c r="L6" s="11"/>
      <c r="M6" s="11"/>
      <c r="N6" s="11"/>
      <c r="O6" s="11"/>
      <c r="P6" s="11"/>
    </row>
    <row r="7" spans="1:16" s="47" customFormat="1" ht="12.75">
      <c r="A7" s="68" t="s">
        <v>318</v>
      </c>
      <c r="B7" s="52"/>
      <c r="C7" s="51"/>
      <c r="D7" s="51"/>
      <c r="E7" s="51"/>
      <c r="F7" s="70"/>
      <c r="G7" s="70"/>
      <c r="H7" s="11"/>
      <c r="I7" s="11"/>
      <c r="J7" s="11"/>
      <c r="K7" s="11">
        <v>14</v>
      </c>
      <c r="L7" s="11"/>
      <c r="M7" s="11"/>
      <c r="N7" s="11"/>
      <c r="O7" s="11"/>
      <c r="P7" s="11"/>
    </row>
    <row r="8" spans="1:16" s="47" customFormat="1" ht="12.75">
      <c r="A8" s="47" t="s">
        <v>291</v>
      </c>
      <c r="E8" s="47">
        <v>70</v>
      </c>
      <c r="F8" s="11">
        <v>3402</v>
      </c>
      <c r="G8" s="11"/>
      <c r="H8" s="11">
        <v>294</v>
      </c>
      <c r="I8" s="11"/>
      <c r="J8" s="11"/>
      <c r="K8" s="11"/>
      <c r="L8" s="11"/>
      <c r="M8" s="11"/>
      <c r="N8" s="11"/>
      <c r="O8" s="11"/>
      <c r="P8" s="11"/>
    </row>
    <row r="9" spans="1:16" s="47" customFormat="1" ht="12.75">
      <c r="A9" s="68" t="s">
        <v>316</v>
      </c>
      <c r="F9" s="11"/>
      <c r="G9" s="11"/>
      <c r="H9" s="11"/>
      <c r="I9" s="11">
        <v>574</v>
      </c>
      <c r="J9" s="11">
        <v>56</v>
      </c>
      <c r="K9" s="11">
        <v>364</v>
      </c>
      <c r="L9" s="11">
        <v>952</v>
      </c>
      <c r="M9" s="11"/>
      <c r="N9" s="11"/>
      <c r="O9" s="11"/>
      <c r="P9" s="11"/>
    </row>
    <row r="10" spans="1:16" ht="12.75">
      <c r="A10" s="47" t="s">
        <v>300</v>
      </c>
      <c r="E10">
        <v>224</v>
      </c>
      <c r="F10" s="11">
        <v>14</v>
      </c>
      <c r="G10" s="11"/>
      <c r="H10" s="11"/>
      <c r="I10" s="11"/>
      <c r="J10" s="11"/>
      <c r="K10" s="11"/>
      <c r="L10" s="11">
        <v>42</v>
      </c>
      <c r="M10" s="11"/>
      <c r="N10" s="11"/>
      <c r="O10" s="11"/>
      <c r="P10" s="11"/>
    </row>
    <row r="11" spans="1:16" ht="12.75">
      <c r="A11" s="47" t="s">
        <v>297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47" t="s">
        <v>304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47" t="s">
        <v>309</v>
      </c>
      <c r="F13" s="11"/>
      <c r="G13" s="11"/>
      <c r="H13" s="11"/>
      <c r="I13" s="11">
        <v>98</v>
      </c>
      <c r="J13" s="11"/>
      <c r="K13" s="11"/>
      <c r="L13" s="11"/>
      <c r="M13" s="11"/>
      <c r="N13" s="11"/>
      <c r="O13" s="11"/>
      <c r="P13" s="11"/>
    </row>
    <row r="14" spans="1:16" ht="12.75">
      <c r="A14" s="47" t="s">
        <v>302</v>
      </c>
      <c r="B14" s="43"/>
      <c r="C14" s="44"/>
      <c r="D14" s="44"/>
      <c r="E14" s="44"/>
      <c r="F14" s="70"/>
      <c r="G14" s="70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47" t="s">
        <v>292</v>
      </c>
      <c r="E15">
        <v>14</v>
      </c>
      <c r="F15" s="11"/>
      <c r="G15" s="11"/>
      <c r="H15" s="11"/>
      <c r="I15" s="11">
        <v>14</v>
      </c>
      <c r="J15" s="11"/>
      <c r="K15" s="11"/>
      <c r="L15" s="11">
        <v>14</v>
      </c>
      <c r="M15" s="11"/>
      <c r="N15" s="11"/>
      <c r="O15" s="11"/>
      <c r="P15" s="11"/>
    </row>
    <row r="16" spans="1:16" ht="12.75">
      <c r="A16" s="51" t="s">
        <v>311</v>
      </c>
      <c r="C16" s="45"/>
      <c r="D16" s="44"/>
      <c r="E16" s="44">
        <v>56</v>
      </c>
      <c r="F16" s="70"/>
      <c r="G16" s="70"/>
      <c r="H16" s="11"/>
      <c r="I16" s="11">
        <v>14</v>
      </c>
      <c r="J16" s="11"/>
      <c r="K16" s="11"/>
      <c r="L16" s="11">
        <v>28</v>
      </c>
      <c r="M16" s="11"/>
      <c r="N16" s="11"/>
      <c r="O16" s="11"/>
      <c r="P16" s="11"/>
    </row>
    <row r="17" spans="1:16" ht="12.75">
      <c r="A17" s="47" t="s">
        <v>293</v>
      </c>
      <c r="E17">
        <v>14</v>
      </c>
      <c r="F17" s="11">
        <v>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47" t="s">
        <v>301</v>
      </c>
      <c r="F18" s="11"/>
      <c r="G18" s="11"/>
      <c r="H18" s="11">
        <v>224</v>
      </c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68" t="s">
        <v>319</v>
      </c>
      <c r="F19" s="11"/>
      <c r="G19" s="11"/>
      <c r="H19" s="11"/>
      <c r="I19" s="11"/>
      <c r="J19" s="11"/>
      <c r="K19" s="11"/>
      <c r="L19" s="11">
        <v>28</v>
      </c>
      <c r="M19" s="11"/>
      <c r="N19" s="11"/>
      <c r="O19" s="11"/>
      <c r="P19" s="11"/>
    </row>
    <row r="20" spans="1:16" ht="12.75">
      <c r="A20" s="47" t="s">
        <v>294</v>
      </c>
      <c r="F20" s="11"/>
      <c r="G20" s="11"/>
      <c r="H20" s="11">
        <v>1456</v>
      </c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51" t="s">
        <v>312</v>
      </c>
      <c r="C21" s="45"/>
      <c r="D21" s="44"/>
      <c r="E21" s="44"/>
      <c r="F21" s="70"/>
      <c r="G21" s="70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47" t="s">
        <v>306</v>
      </c>
      <c r="F22" s="11"/>
      <c r="G22" s="11"/>
      <c r="H22" s="11"/>
      <c r="I22" s="11"/>
      <c r="J22" s="11">
        <v>14</v>
      </c>
      <c r="K22" s="11">
        <v>14</v>
      </c>
      <c r="L22" s="11"/>
      <c r="M22" s="11"/>
      <c r="N22" s="11"/>
      <c r="O22" s="11"/>
      <c r="P22" s="11"/>
    </row>
    <row r="23" spans="1:16" ht="12.75">
      <c r="A23" s="47" t="s">
        <v>295</v>
      </c>
      <c r="F23" s="11"/>
      <c r="G23" s="11"/>
      <c r="H23" s="11"/>
      <c r="I23" s="11"/>
      <c r="J23" s="11"/>
      <c r="K23" s="11">
        <v>140</v>
      </c>
      <c r="L23" s="11"/>
      <c r="M23" s="11"/>
      <c r="N23" s="11"/>
      <c r="O23" s="11"/>
      <c r="P23" s="11"/>
    </row>
    <row r="24" spans="1:16" ht="12.75">
      <c r="A24" s="47" t="s">
        <v>298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47" t="s">
        <v>303</v>
      </c>
      <c r="E25">
        <v>42</v>
      </c>
      <c r="F25" s="11"/>
      <c r="G25" s="11"/>
      <c r="H25" s="11"/>
      <c r="I25" s="11">
        <v>14</v>
      </c>
      <c r="J25" s="11"/>
      <c r="K25" s="11"/>
      <c r="L25" s="11">
        <v>14</v>
      </c>
      <c r="M25" s="11"/>
      <c r="N25" s="11"/>
      <c r="O25" s="11"/>
      <c r="P25" s="11"/>
    </row>
    <row r="26" spans="1:16" ht="12.75">
      <c r="A26" s="47" t="s">
        <v>305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47" t="s">
        <v>296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51" t="s">
        <v>310</v>
      </c>
      <c r="C28" s="45"/>
      <c r="D28" s="44"/>
      <c r="E28" s="44">
        <v>182</v>
      </c>
      <c r="F28" s="70"/>
      <c r="G28" s="70"/>
      <c r="H28" s="11"/>
      <c r="I28" s="11"/>
      <c r="J28" s="11">
        <v>42</v>
      </c>
      <c r="K28" s="11">
        <v>14</v>
      </c>
      <c r="L28" s="11">
        <v>14</v>
      </c>
      <c r="M28" s="11"/>
      <c r="N28" s="11"/>
      <c r="O28" s="11"/>
      <c r="P28" s="11"/>
    </row>
    <row r="29" spans="1:16" ht="12.75">
      <c r="A29" s="47" t="s">
        <v>308</v>
      </c>
      <c r="B29" s="43"/>
      <c r="C29" s="44"/>
      <c r="D29" s="44"/>
      <c r="E29" s="44"/>
      <c r="F29" s="70"/>
      <c r="G29" s="70"/>
      <c r="H29" s="11"/>
      <c r="I29" s="11"/>
      <c r="J29" s="11"/>
      <c r="K29" s="11"/>
      <c r="L29" s="11"/>
      <c r="M29" s="11"/>
      <c r="N29" s="11"/>
      <c r="O29" s="11"/>
      <c r="P29" s="11"/>
    </row>
    <row r="30" spans="1:7" ht="12.75">
      <c r="A30" s="51"/>
      <c r="C30" s="45"/>
      <c r="D30" s="44"/>
      <c r="E30" s="44"/>
      <c r="F30" s="44"/>
      <c r="G30" s="44"/>
    </row>
    <row r="31" spans="1:7" ht="12.75">
      <c r="A31" s="51"/>
      <c r="C31" s="45"/>
      <c r="D31" s="44"/>
      <c r="E31" s="44"/>
      <c r="F31" s="44"/>
      <c r="G31" s="44"/>
    </row>
    <row r="32" spans="1:7" ht="12.75">
      <c r="A32" s="44"/>
      <c r="C32" s="45"/>
      <c r="D32" s="44"/>
      <c r="E32" s="44"/>
      <c r="F32" s="44"/>
      <c r="G32" s="44"/>
    </row>
    <row r="33" spans="1:7" ht="12.75">
      <c r="A33" s="44"/>
      <c r="C33" s="45"/>
      <c r="D33" s="44"/>
      <c r="E33" s="44"/>
      <c r="F33" s="44"/>
      <c r="G33" s="44"/>
    </row>
    <row r="34" spans="1:7" ht="12.75">
      <c r="A34" s="44"/>
      <c r="C34" s="45"/>
      <c r="D34" s="44"/>
      <c r="E34" s="44"/>
      <c r="F34" s="44"/>
      <c r="G34" s="44"/>
    </row>
    <row r="35" spans="1:7" ht="12.75">
      <c r="A35" t="s">
        <v>289</v>
      </c>
      <c r="C35" s="45"/>
      <c r="D35" s="44"/>
      <c r="E35" s="44"/>
      <c r="F35" s="44"/>
      <c r="G35" s="44"/>
    </row>
    <row r="36" spans="1:7" ht="12.75">
      <c r="A36" s="44"/>
      <c r="C36" s="45"/>
      <c r="D36" s="44"/>
      <c r="E36" s="44"/>
      <c r="F36" s="44"/>
      <c r="G36" s="44"/>
    </row>
    <row r="37" spans="1:7" ht="12.75">
      <c r="A37" s="44"/>
      <c r="C37" s="45"/>
      <c r="D37" s="44"/>
      <c r="E37" s="44"/>
      <c r="F37" s="44"/>
      <c r="G37" s="44"/>
    </row>
    <row r="38" spans="1:7" ht="12.75">
      <c r="A38" s="44"/>
      <c r="C38" s="45"/>
      <c r="D38" s="44"/>
      <c r="E38" s="44"/>
      <c r="F38" s="44"/>
      <c r="G38" s="44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1" sqref="D11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0">
        <v>40207</v>
      </c>
      <c r="C1" s="40">
        <v>40235</v>
      </c>
      <c r="D1" s="40">
        <v>40261</v>
      </c>
      <c r="E1" s="40">
        <v>40282</v>
      </c>
      <c r="F1" s="40"/>
      <c r="G1" s="41"/>
      <c r="H1" s="41"/>
      <c r="I1" s="41"/>
      <c r="J1" s="41"/>
      <c r="K1" s="41"/>
      <c r="L1" s="41"/>
      <c r="M1" s="41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5" ht="12.75">
      <c r="A5" t="s">
        <v>272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10" sqref="E10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0">
        <v>40207</v>
      </c>
      <c r="C1" s="40">
        <v>40235</v>
      </c>
      <c r="D1" s="40">
        <v>40261</v>
      </c>
      <c r="E1" s="40">
        <v>40282</v>
      </c>
      <c r="F1" s="40"/>
      <c r="G1" s="41"/>
      <c r="H1" s="41"/>
      <c r="I1" s="41"/>
      <c r="J1" s="41"/>
      <c r="K1" s="41"/>
      <c r="L1" s="41"/>
      <c r="M1" s="41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K6" sqref="K6"/>
    </sheetView>
  </sheetViews>
  <sheetFormatPr defaultColWidth="9.140625" defaultRowHeight="12.75"/>
  <cols>
    <col min="1" max="1" width="44.28125" style="0" bestFit="1" customWidth="1"/>
  </cols>
  <sheetData>
    <row r="1" spans="1:15" ht="15">
      <c r="A1" s="1" t="s">
        <v>0</v>
      </c>
      <c r="B1" s="40">
        <v>40204</v>
      </c>
      <c r="C1" s="40">
        <v>40235</v>
      </c>
      <c r="D1" s="40">
        <v>40261</v>
      </c>
      <c r="E1" s="40">
        <v>40287</v>
      </c>
      <c r="F1" s="40">
        <v>40325</v>
      </c>
      <c r="G1" s="40">
        <v>40351</v>
      </c>
      <c r="H1" s="41">
        <v>40367</v>
      </c>
      <c r="I1" s="41">
        <v>40386</v>
      </c>
      <c r="J1" s="41">
        <v>40402</v>
      </c>
      <c r="K1" s="41">
        <v>40413</v>
      </c>
      <c r="L1" s="41">
        <v>40430</v>
      </c>
      <c r="M1" s="41">
        <v>40444</v>
      </c>
      <c r="N1" s="46">
        <v>40472</v>
      </c>
      <c r="O1" s="46">
        <v>40486</v>
      </c>
    </row>
    <row r="2" spans="1:14" ht="12.75">
      <c r="A2" t="s">
        <v>266</v>
      </c>
      <c r="N2" s="11"/>
    </row>
    <row r="3" ht="12.75">
      <c r="A3" t="s">
        <v>267</v>
      </c>
    </row>
    <row r="4" ht="12.75">
      <c r="A4" t="s">
        <v>268</v>
      </c>
    </row>
    <row r="5" spans="1:15" ht="12.75">
      <c r="A5" t="s">
        <v>272</v>
      </c>
      <c r="E5">
        <v>0.7</v>
      </c>
      <c r="F5">
        <v>1.5</v>
      </c>
      <c r="G5" s="11">
        <v>2.5</v>
      </c>
      <c r="H5" s="11">
        <v>1</v>
      </c>
      <c r="I5" s="11">
        <v>1.5</v>
      </c>
      <c r="J5" s="11">
        <v>1.25</v>
      </c>
      <c r="K5" s="11">
        <v>0.75</v>
      </c>
      <c r="L5" s="11">
        <v>0.5</v>
      </c>
      <c r="M5" s="11">
        <v>1</v>
      </c>
      <c r="N5" s="11">
        <v>1</v>
      </c>
      <c r="O5" s="11">
        <v>1.5</v>
      </c>
    </row>
    <row r="15" ht="12.75">
      <c r="A1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46"/>
  <sheetViews>
    <sheetView zoomScale="85" zoomScaleNormal="85" zoomScalePageLayoutView="0" workbookViewId="0" topLeftCell="A1">
      <pane xSplit="1" topLeftCell="C1" activePane="topRight" state="frozen"/>
      <selection pane="topLeft" activeCell="A1" sqref="A1"/>
      <selection pane="topRight" activeCell="W5" sqref="W5"/>
    </sheetView>
  </sheetViews>
  <sheetFormatPr defaultColWidth="9.140625" defaultRowHeight="12.75"/>
  <cols>
    <col min="1" max="1" width="44.28125" style="0" bestFit="1" customWidth="1"/>
    <col min="13" max="13" width="9.57421875" style="0" bestFit="1" customWidth="1"/>
    <col min="14" max="14" width="9.57421875" style="0" customWidth="1"/>
    <col min="15" max="15" width="9.57421875" style="0" bestFit="1" customWidth="1"/>
    <col min="16" max="17" width="9.57421875" style="0" customWidth="1"/>
    <col min="22" max="22" width="9.57421875" style="0" bestFit="1" customWidth="1"/>
    <col min="24" max="32" width="10.7109375" style="0" bestFit="1" customWidth="1"/>
  </cols>
  <sheetData>
    <row r="1" spans="1:29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1">
        <v>40302</v>
      </c>
      <c r="H1" s="41">
        <v>40316</v>
      </c>
      <c r="I1" s="41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6">
        <v>40456</v>
      </c>
      <c r="W1" s="46">
        <v>40500</v>
      </c>
      <c r="X1" s="46">
        <v>40519</v>
      </c>
      <c r="Y1" s="41"/>
      <c r="Z1" s="41"/>
      <c r="AA1" s="41"/>
      <c r="AB1" s="41"/>
      <c r="AC1" s="41"/>
    </row>
    <row r="2" spans="1:25" ht="12.75">
      <c r="A2" t="s">
        <v>266</v>
      </c>
      <c r="B2" s="11">
        <v>5</v>
      </c>
      <c r="C2" s="47">
        <v>4</v>
      </c>
      <c r="D2" s="11">
        <v>5</v>
      </c>
      <c r="E2" s="11">
        <v>8</v>
      </c>
      <c r="F2" s="11">
        <v>11</v>
      </c>
      <c r="G2" s="11">
        <v>11</v>
      </c>
      <c r="H2" s="11">
        <v>12</v>
      </c>
      <c r="I2" s="11"/>
      <c r="J2" s="11">
        <v>16</v>
      </c>
      <c r="K2" s="11">
        <v>18</v>
      </c>
      <c r="L2" s="11"/>
      <c r="M2" s="11">
        <v>18</v>
      </c>
      <c r="N2" s="11"/>
      <c r="O2" s="11">
        <v>18</v>
      </c>
      <c r="P2" s="11"/>
      <c r="Q2" s="11"/>
      <c r="R2" s="11">
        <v>22</v>
      </c>
      <c r="S2" s="11"/>
      <c r="T2" s="11">
        <v>19</v>
      </c>
      <c r="U2" s="11"/>
      <c r="V2" s="11">
        <v>18</v>
      </c>
      <c r="W2" s="11"/>
      <c r="X2" s="11"/>
      <c r="Y2" s="11"/>
    </row>
    <row r="3" spans="1:25" ht="12.75">
      <c r="A3" t="s">
        <v>267</v>
      </c>
      <c r="B3" s="11">
        <v>2</v>
      </c>
      <c r="C3" s="47">
        <v>1</v>
      </c>
      <c r="D3" s="11">
        <v>5</v>
      </c>
      <c r="E3" s="11">
        <v>7</v>
      </c>
      <c r="F3" s="11">
        <v>12</v>
      </c>
      <c r="G3" s="11">
        <v>10</v>
      </c>
      <c r="H3" s="11">
        <v>11</v>
      </c>
      <c r="I3" s="11"/>
      <c r="J3" s="11">
        <v>16</v>
      </c>
      <c r="K3" s="11">
        <v>13</v>
      </c>
      <c r="L3" s="11"/>
      <c r="M3" s="11">
        <v>18</v>
      </c>
      <c r="N3" s="11"/>
      <c r="O3" s="11">
        <v>20</v>
      </c>
      <c r="P3" s="11"/>
      <c r="Q3" s="11"/>
      <c r="R3" s="11">
        <v>19</v>
      </c>
      <c r="S3" s="11"/>
      <c r="T3" s="11">
        <v>15</v>
      </c>
      <c r="U3" s="11"/>
      <c r="V3" s="11">
        <v>14</v>
      </c>
      <c r="W3" s="11">
        <v>5</v>
      </c>
      <c r="X3" s="11">
        <v>4</v>
      </c>
      <c r="Y3" s="11"/>
    </row>
    <row r="4" spans="1:25" ht="12.75">
      <c r="A4" t="s">
        <v>268</v>
      </c>
      <c r="B4" s="11">
        <v>3</v>
      </c>
      <c r="C4" s="47">
        <v>2</v>
      </c>
      <c r="D4" s="11">
        <v>4</v>
      </c>
      <c r="E4" s="11">
        <v>9</v>
      </c>
      <c r="F4" s="11">
        <v>10</v>
      </c>
      <c r="G4" s="11">
        <v>12</v>
      </c>
      <c r="H4" s="11">
        <v>13</v>
      </c>
      <c r="I4" s="11"/>
      <c r="J4" s="11">
        <v>18</v>
      </c>
      <c r="K4" s="11">
        <v>15</v>
      </c>
      <c r="L4" s="11"/>
      <c r="M4" s="11">
        <v>18</v>
      </c>
      <c r="N4" s="11"/>
      <c r="O4" s="11">
        <v>21</v>
      </c>
      <c r="P4" s="11"/>
      <c r="Q4" s="11"/>
      <c r="R4" s="11">
        <v>19</v>
      </c>
      <c r="S4" s="11"/>
      <c r="T4" s="11">
        <v>16</v>
      </c>
      <c r="U4" s="11"/>
      <c r="V4" s="11">
        <v>14</v>
      </c>
      <c r="W4" s="11">
        <v>7</v>
      </c>
      <c r="X4" s="11">
        <v>6</v>
      </c>
      <c r="Y4" s="11"/>
    </row>
    <row r="5" spans="1:25" ht="12.75">
      <c r="A5" t="s">
        <v>280</v>
      </c>
      <c r="B5" s="11"/>
      <c r="C5" s="47"/>
      <c r="D5" s="62"/>
      <c r="E5" s="11"/>
      <c r="F5" s="3">
        <v>11.433333333333335</v>
      </c>
      <c r="G5" s="11"/>
      <c r="H5" s="11"/>
      <c r="I5" s="3">
        <v>16.133333333333336</v>
      </c>
      <c r="J5" s="11"/>
      <c r="K5" s="11"/>
      <c r="L5" s="3">
        <v>19.933333333333334</v>
      </c>
      <c r="M5" s="11"/>
      <c r="N5" s="3">
        <v>21</v>
      </c>
      <c r="O5" s="11"/>
      <c r="P5" s="3">
        <v>23.46666666666667</v>
      </c>
      <c r="Q5" s="3">
        <v>22.8</v>
      </c>
      <c r="R5" s="3">
        <v>22.099999999999998</v>
      </c>
      <c r="S5" s="3">
        <v>19.5</v>
      </c>
      <c r="T5" s="11"/>
      <c r="U5" s="3">
        <v>18.400000000000002</v>
      </c>
      <c r="V5" s="11"/>
      <c r="W5" s="11"/>
      <c r="X5" s="11"/>
      <c r="Y5" s="11"/>
    </row>
    <row r="6" spans="2:25" ht="12.75">
      <c r="B6" s="11"/>
      <c r="E6" s="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"/>
      <c r="W6" s="11"/>
      <c r="X6" s="11"/>
      <c r="Y6" s="11"/>
    </row>
    <row r="7" spans="5:30" ht="12.75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9"/>
      <c r="X7" s="69"/>
      <c r="Y7" s="69"/>
      <c r="Z7" s="3"/>
      <c r="AA7" s="3"/>
      <c r="AB7" s="3"/>
      <c r="AC7" s="3"/>
      <c r="AD7" s="3"/>
    </row>
    <row r="8" spans="24:34" ht="12.75"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24:34" ht="12.75"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24:34" ht="12.75">
      <c r="X10" s="112"/>
      <c r="Y10" s="112"/>
      <c r="Z10" s="112"/>
      <c r="AA10" s="112"/>
      <c r="AB10" s="112"/>
      <c r="AC10" s="112"/>
      <c r="AD10" s="112"/>
      <c r="AE10" s="112"/>
      <c r="AF10" s="112"/>
      <c r="AG10" s="44"/>
      <c r="AH10" s="44"/>
    </row>
    <row r="11" spans="24:34" ht="12.75">
      <c r="X11" s="57"/>
      <c r="Y11" s="57"/>
      <c r="Z11" s="57"/>
      <c r="AA11" s="57"/>
      <c r="AB11" s="57"/>
      <c r="AC11" s="57"/>
      <c r="AD11" s="57"/>
      <c r="AE11" s="57"/>
      <c r="AF11" s="57"/>
      <c r="AG11" s="44"/>
      <c r="AH11" s="44"/>
    </row>
    <row r="12" spans="24:34" ht="12.75">
      <c r="X12" s="113"/>
      <c r="Y12" s="114"/>
      <c r="Z12" s="114"/>
      <c r="AA12" s="114"/>
      <c r="AB12" s="114"/>
      <c r="AC12" s="114"/>
      <c r="AD12" s="114"/>
      <c r="AE12" s="114"/>
      <c r="AF12" s="114"/>
      <c r="AG12" s="44"/>
      <c r="AH12" s="44"/>
    </row>
    <row r="13" spans="24:34" ht="12.75">
      <c r="X13" s="113"/>
      <c r="Y13" s="114"/>
      <c r="Z13" s="114"/>
      <c r="AA13" s="114"/>
      <c r="AB13" s="114"/>
      <c r="AC13" s="114"/>
      <c r="AD13" s="114"/>
      <c r="AE13" s="114"/>
      <c r="AF13" s="114"/>
      <c r="AG13" s="44"/>
      <c r="AH13" s="44"/>
    </row>
    <row r="14" spans="1:34" ht="12.75">
      <c r="A14" t="s">
        <v>265</v>
      </c>
      <c r="X14" s="113"/>
      <c r="Y14" s="114"/>
      <c r="Z14" s="114"/>
      <c r="AA14" s="114"/>
      <c r="AB14" s="114"/>
      <c r="AC14" s="114"/>
      <c r="AD14" s="114"/>
      <c r="AE14" s="114"/>
      <c r="AF14" s="114"/>
      <c r="AG14" s="44"/>
      <c r="AH14" s="44"/>
    </row>
    <row r="15" spans="1:34" ht="12.75">
      <c r="A15" t="s">
        <v>281</v>
      </c>
      <c r="X15" s="113"/>
      <c r="Y15" s="114"/>
      <c r="Z15" s="114"/>
      <c r="AA15" s="114"/>
      <c r="AB15" s="114"/>
      <c r="AC15" s="114"/>
      <c r="AD15" s="114"/>
      <c r="AE15" s="114"/>
      <c r="AF15" s="114"/>
      <c r="AG15" s="44"/>
      <c r="AH15" s="44"/>
    </row>
    <row r="16" spans="24:34" ht="12.75">
      <c r="X16" s="113"/>
      <c r="Y16" s="114"/>
      <c r="Z16" s="114"/>
      <c r="AA16" s="114"/>
      <c r="AB16" s="114"/>
      <c r="AC16" s="114"/>
      <c r="AD16" s="114"/>
      <c r="AE16" s="114"/>
      <c r="AF16" s="114"/>
      <c r="AG16" s="44"/>
      <c r="AH16" s="44"/>
    </row>
    <row r="17" spans="24:32" ht="12.75">
      <c r="X17" s="92"/>
      <c r="Y17" s="77"/>
      <c r="Z17" s="77"/>
      <c r="AA17" s="77"/>
      <c r="AB17" s="77"/>
      <c r="AC17" s="77"/>
      <c r="AD17" s="77"/>
      <c r="AE17" s="77"/>
      <c r="AF17" s="77"/>
    </row>
    <row r="18" spans="24:32" ht="12.75">
      <c r="X18" s="92"/>
      <c r="Y18" s="77"/>
      <c r="Z18" s="77"/>
      <c r="AA18" s="77"/>
      <c r="AB18" s="77"/>
      <c r="AC18" s="77"/>
      <c r="AD18" s="77"/>
      <c r="AE18" s="77"/>
      <c r="AF18" s="77"/>
    </row>
    <row r="19" spans="24:32" ht="12.75">
      <c r="X19" s="92"/>
      <c r="Y19" s="77"/>
      <c r="Z19" s="77"/>
      <c r="AA19" s="77"/>
      <c r="AB19" s="77"/>
      <c r="AC19" s="77"/>
      <c r="AD19" s="77"/>
      <c r="AE19" s="77"/>
      <c r="AF19" s="77"/>
    </row>
    <row r="20" spans="24:32" ht="12.75">
      <c r="X20" s="92"/>
      <c r="Y20" s="77"/>
      <c r="Z20" s="92"/>
      <c r="AA20" s="77"/>
      <c r="AB20" s="77"/>
      <c r="AC20" s="77"/>
      <c r="AD20" s="77"/>
      <c r="AE20" s="77"/>
      <c r="AF20" s="77"/>
    </row>
    <row r="21" spans="24:32" ht="12.75">
      <c r="X21" s="93"/>
      <c r="Y21" s="77"/>
      <c r="Z21" s="80"/>
      <c r="AA21" s="77"/>
      <c r="AB21" s="80"/>
      <c r="AC21" s="77"/>
      <c r="AD21" s="77"/>
      <c r="AE21" s="77"/>
      <c r="AF21" s="77"/>
    </row>
    <row r="22" spans="24:32" ht="12.75">
      <c r="X22" s="93"/>
      <c r="Y22" s="77"/>
      <c r="Z22" s="80"/>
      <c r="AA22" s="77"/>
      <c r="AB22" s="80"/>
      <c r="AC22" s="77"/>
      <c r="AD22" s="77"/>
      <c r="AE22" s="77"/>
      <c r="AF22" s="77"/>
    </row>
    <row r="23" spans="24:32" ht="12.75">
      <c r="X23" s="93"/>
      <c r="Y23" s="77"/>
      <c r="Z23" s="80"/>
      <c r="AA23" s="77"/>
      <c r="AB23" s="80"/>
      <c r="AC23" s="77"/>
      <c r="AD23" s="77"/>
      <c r="AE23" s="77"/>
      <c r="AF23" s="77"/>
    </row>
    <row r="24" spans="1:32" ht="12.75">
      <c r="A24" t="s">
        <v>271</v>
      </c>
      <c r="X24" s="93"/>
      <c r="Y24" s="77"/>
      <c r="Z24" s="80"/>
      <c r="AA24" s="77"/>
      <c r="AB24" s="80"/>
      <c r="AC24" s="77"/>
      <c r="AD24" s="77"/>
      <c r="AE24" s="77"/>
      <c r="AF24" s="77"/>
    </row>
    <row r="25" spans="24:32" ht="12.75">
      <c r="X25" s="93"/>
      <c r="Y25" s="77"/>
      <c r="Z25" s="80"/>
      <c r="AA25" s="77"/>
      <c r="AB25" s="80"/>
      <c r="AC25" s="77"/>
      <c r="AD25" s="77"/>
      <c r="AE25" s="77"/>
      <c r="AF25" s="77"/>
    </row>
    <row r="26" spans="24:32" ht="12.75">
      <c r="X26" s="93"/>
      <c r="Y26" s="77"/>
      <c r="Z26" s="80"/>
      <c r="AA26" s="77"/>
      <c r="AB26" s="80"/>
      <c r="AC26" s="77"/>
      <c r="AD26" s="77"/>
      <c r="AE26" s="77"/>
      <c r="AF26" s="77"/>
    </row>
    <row r="27" spans="24:32" ht="12.75">
      <c r="X27" s="93"/>
      <c r="Y27" s="77"/>
      <c r="Z27" s="80"/>
      <c r="AA27" s="77"/>
      <c r="AB27" s="80"/>
      <c r="AC27" s="77"/>
      <c r="AD27" s="77"/>
      <c r="AE27" s="77"/>
      <c r="AF27" s="77"/>
    </row>
    <row r="28" spans="24:32" ht="12.75">
      <c r="X28" s="93"/>
      <c r="Y28" s="77"/>
      <c r="Z28" s="80"/>
      <c r="AA28" s="77"/>
      <c r="AB28" s="80"/>
      <c r="AC28" s="77"/>
      <c r="AD28" s="77"/>
      <c r="AE28" s="77"/>
      <c r="AF28" s="77"/>
    </row>
    <row r="29" spans="24:32" ht="12.75">
      <c r="X29" s="73"/>
      <c r="Y29" s="77"/>
      <c r="Z29" s="80"/>
      <c r="AA29" s="77"/>
      <c r="AB29" s="80"/>
      <c r="AC29" s="77"/>
      <c r="AD29" s="77"/>
      <c r="AE29" s="77"/>
      <c r="AF29" s="77"/>
    </row>
    <row r="30" spans="24:32" ht="12.75">
      <c r="X30" s="80"/>
      <c r="Y30" s="80"/>
      <c r="Z30" s="80"/>
      <c r="AA30" s="80"/>
      <c r="AB30" s="80"/>
      <c r="AC30" s="80"/>
      <c r="AD30" s="80"/>
      <c r="AE30" s="80"/>
      <c r="AF30" s="80"/>
    </row>
    <row r="38" ht="12.75">
      <c r="V38" s="42"/>
    </row>
    <row r="39" ht="12.75">
      <c r="V39" s="42"/>
    </row>
    <row r="40" ht="12.75">
      <c r="V40" s="42"/>
    </row>
    <row r="41" ht="12.75">
      <c r="V41" s="42"/>
    </row>
    <row r="42" ht="12.75">
      <c r="V42" s="42"/>
    </row>
    <row r="43" ht="12.75">
      <c r="V43" s="42"/>
    </row>
    <row r="44" ht="12.75">
      <c r="V44" s="42"/>
    </row>
    <row r="45" ht="12.75">
      <c r="V45" s="42"/>
    </row>
    <row r="46" ht="12.75">
      <c r="V46" s="4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4" sqref="D14"/>
    </sheetView>
  </sheetViews>
  <sheetFormatPr defaultColWidth="9.140625" defaultRowHeight="12.75"/>
  <cols>
    <col min="1" max="1" width="44.28125" style="0" bestFit="1" customWidth="1"/>
  </cols>
  <sheetData>
    <row r="1" spans="1:16" ht="15">
      <c r="A1" s="1" t="s">
        <v>0</v>
      </c>
      <c r="B1" s="40">
        <v>40204</v>
      </c>
      <c r="C1" s="40">
        <v>40235</v>
      </c>
      <c r="D1" s="40">
        <v>40261</v>
      </c>
      <c r="E1" s="40">
        <v>40282</v>
      </c>
      <c r="F1" s="40">
        <v>40295</v>
      </c>
      <c r="G1" s="40">
        <v>40297</v>
      </c>
      <c r="H1" s="40">
        <v>40310</v>
      </c>
      <c r="I1" s="40">
        <v>40324</v>
      </c>
      <c r="J1" s="41">
        <v>40326</v>
      </c>
      <c r="K1" s="41">
        <v>40338</v>
      </c>
      <c r="L1" s="41">
        <v>40351</v>
      </c>
      <c r="M1" s="41">
        <v>40353</v>
      </c>
      <c r="N1" s="41">
        <v>40365</v>
      </c>
      <c r="O1" s="41">
        <v>40367</v>
      </c>
      <c r="P1" s="41">
        <v>40387</v>
      </c>
    </row>
    <row r="2" spans="1:16" ht="12.75">
      <c r="A2" t="s">
        <v>266</v>
      </c>
      <c r="B2" s="115"/>
      <c r="C2" s="115"/>
      <c r="D2" s="115"/>
      <c r="E2" s="115"/>
      <c r="F2" s="115"/>
      <c r="G2" s="11"/>
      <c r="H2" s="115"/>
      <c r="I2" s="115"/>
      <c r="J2" s="115"/>
      <c r="K2" s="115"/>
      <c r="L2" s="115"/>
      <c r="M2" s="11"/>
      <c r="N2" s="115"/>
      <c r="O2" s="11"/>
      <c r="P2" s="115"/>
    </row>
    <row r="3" spans="1:16" ht="12.75">
      <c r="A3" t="s">
        <v>267</v>
      </c>
      <c r="B3" s="115"/>
      <c r="C3" s="115"/>
      <c r="D3" s="115"/>
      <c r="E3" s="115"/>
      <c r="F3" s="115"/>
      <c r="G3" s="11"/>
      <c r="H3" s="115"/>
      <c r="I3" s="115"/>
      <c r="J3" s="11"/>
      <c r="K3" s="115"/>
      <c r="L3" s="115"/>
      <c r="M3" s="11"/>
      <c r="N3" s="115"/>
      <c r="O3" s="11"/>
      <c r="P3" s="115"/>
    </row>
    <row r="4" spans="1:16" ht="12.75">
      <c r="A4" t="s">
        <v>268</v>
      </c>
      <c r="B4" s="115"/>
      <c r="C4" s="115"/>
      <c r="D4" s="115"/>
      <c r="E4" s="115"/>
      <c r="F4" s="115"/>
      <c r="G4" s="11"/>
      <c r="H4" s="115"/>
      <c r="I4" s="115"/>
      <c r="J4" s="11"/>
      <c r="K4" s="115"/>
      <c r="L4" s="115"/>
      <c r="M4" s="11"/>
      <c r="N4" s="115"/>
      <c r="O4" s="11"/>
      <c r="P4" s="115"/>
    </row>
    <row r="5" spans="1:16" ht="12.75">
      <c r="A5" t="s">
        <v>275</v>
      </c>
      <c r="B5" s="11"/>
      <c r="C5" s="11"/>
      <c r="D5" s="11"/>
      <c r="E5" s="11"/>
      <c r="F5" s="11"/>
      <c r="G5" s="115"/>
      <c r="H5" s="11"/>
      <c r="I5" s="11"/>
      <c r="J5" s="115"/>
      <c r="K5" s="11"/>
      <c r="L5" s="11"/>
      <c r="M5" s="115"/>
      <c r="N5" s="11"/>
      <c r="O5" s="115"/>
      <c r="P5" s="11"/>
    </row>
    <row r="6" spans="2:16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15" ht="12.75">
      <c r="A1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K40" sqref="J40:K40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0">
        <v>40204</v>
      </c>
      <c r="C1" s="40">
        <v>40235</v>
      </c>
      <c r="D1" s="40">
        <v>40261</v>
      </c>
      <c r="E1" s="40">
        <v>40282</v>
      </c>
      <c r="F1" s="40"/>
      <c r="G1" s="41"/>
      <c r="H1" s="41"/>
      <c r="I1" s="41"/>
      <c r="J1" s="41"/>
      <c r="K1" s="41"/>
      <c r="L1" s="41"/>
      <c r="M1" s="41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1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L13" sqref="L13"/>
    </sheetView>
  </sheetViews>
  <sheetFormatPr defaultColWidth="9.140625" defaultRowHeight="12.75"/>
  <cols>
    <col min="1" max="1" width="44.28125" style="0" bestFit="1" customWidth="1"/>
    <col min="14" max="15" width="10.28125" style="0" bestFit="1" customWidth="1"/>
    <col min="18" max="18" width="10.28125" style="0" bestFit="1" customWidth="1"/>
  </cols>
  <sheetData>
    <row r="1" spans="1:17" ht="15">
      <c r="A1" s="1" t="s">
        <v>0</v>
      </c>
      <c r="B1" s="40">
        <v>40287</v>
      </c>
      <c r="C1" s="48">
        <v>40325</v>
      </c>
      <c r="D1" s="40">
        <v>40351</v>
      </c>
      <c r="E1" s="41">
        <v>40360</v>
      </c>
      <c r="F1" s="48">
        <v>40367</v>
      </c>
      <c r="G1" s="41">
        <v>40373</v>
      </c>
      <c r="H1" s="48">
        <v>40386</v>
      </c>
      <c r="I1" s="40">
        <v>40402</v>
      </c>
      <c r="J1" s="40">
        <v>40413</v>
      </c>
      <c r="K1" s="48">
        <v>40430</v>
      </c>
      <c r="L1" s="48">
        <v>40444</v>
      </c>
      <c r="M1" s="48">
        <v>40448</v>
      </c>
      <c r="N1" s="40">
        <v>40477</v>
      </c>
      <c r="O1" s="48">
        <v>40508</v>
      </c>
      <c r="P1" s="40">
        <v>40538</v>
      </c>
      <c r="Q1" s="41"/>
    </row>
    <row r="2" spans="1:16" ht="12.75">
      <c r="A2" s="11" t="s">
        <v>272</v>
      </c>
      <c r="B2" s="11">
        <v>10.4</v>
      </c>
      <c r="C2" s="11">
        <v>7</v>
      </c>
      <c r="D2" s="11">
        <v>4.2</v>
      </c>
      <c r="E2" s="11"/>
      <c r="F2" s="11">
        <v>32</v>
      </c>
      <c r="G2" s="11"/>
      <c r="H2" s="11">
        <v>5.3</v>
      </c>
      <c r="I2" s="11">
        <v>31.2</v>
      </c>
      <c r="J2" s="11">
        <v>35.4</v>
      </c>
      <c r="K2" s="11">
        <v>40.3</v>
      </c>
      <c r="L2" s="11">
        <v>13.6</v>
      </c>
      <c r="M2" s="11"/>
      <c r="N2" s="11"/>
      <c r="O2" s="11"/>
      <c r="P2" s="11"/>
    </row>
    <row r="3" spans="4:5" ht="12.75">
      <c r="D3" s="47"/>
      <c r="E3" s="47"/>
    </row>
    <row r="4" spans="4:5" ht="12.75">
      <c r="D4" s="47"/>
      <c r="E4" s="47"/>
    </row>
    <row r="5" spans="1:5" ht="12.75">
      <c r="A5" t="s">
        <v>321</v>
      </c>
      <c r="D5" s="47"/>
      <c r="E5" s="47"/>
    </row>
    <row r="6" spans="4:5" ht="12.75">
      <c r="D6" s="47"/>
      <c r="E6" s="47"/>
    </row>
    <row r="7" spans="4:5" ht="12.75">
      <c r="D7" s="47"/>
      <c r="E7" s="47"/>
    </row>
    <row r="8" spans="1:27" ht="15">
      <c r="A8" s="1" t="s">
        <v>0</v>
      </c>
      <c r="B8" s="40">
        <v>40287</v>
      </c>
      <c r="C8" s="40">
        <v>40325</v>
      </c>
      <c r="D8" s="41">
        <v>40351</v>
      </c>
      <c r="E8" s="41">
        <v>40360</v>
      </c>
      <c r="F8" s="48">
        <v>40367</v>
      </c>
      <c r="G8" s="41">
        <v>40373</v>
      </c>
      <c r="H8" s="41">
        <v>40386</v>
      </c>
      <c r="I8" s="41">
        <v>40402</v>
      </c>
      <c r="J8" s="41">
        <v>40413</v>
      </c>
      <c r="K8" s="41">
        <v>40430</v>
      </c>
      <c r="L8" s="48">
        <v>40444</v>
      </c>
      <c r="M8" s="48">
        <v>40448</v>
      </c>
      <c r="N8" s="40">
        <v>40477</v>
      </c>
      <c r="O8" s="48">
        <v>40508</v>
      </c>
      <c r="P8" s="40">
        <v>40538</v>
      </c>
      <c r="Q8" s="46"/>
      <c r="R8" s="56"/>
      <c r="S8" s="56"/>
      <c r="T8" s="56"/>
      <c r="U8" s="56"/>
      <c r="V8" s="56"/>
      <c r="W8" s="50"/>
      <c r="X8" s="50"/>
      <c r="Y8" s="50"/>
      <c r="Z8" s="50"/>
      <c r="AA8" s="56"/>
    </row>
    <row r="9" spans="1:17" ht="12.75">
      <c r="A9" s="11" t="s">
        <v>272</v>
      </c>
      <c r="B9" s="11">
        <v>127</v>
      </c>
      <c r="C9" s="11">
        <v>10</v>
      </c>
      <c r="D9" s="11">
        <v>10</v>
      </c>
      <c r="E9" s="11">
        <v>4</v>
      </c>
      <c r="F9" s="98"/>
      <c r="G9" s="11">
        <v>4</v>
      </c>
      <c r="H9" s="98"/>
      <c r="I9" s="11">
        <v>12</v>
      </c>
      <c r="J9" s="11">
        <v>49</v>
      </c>
      <c r="K9" s="11">
        <v>1100</v>
      </c>
      <c r="L9" s="11">
        <v>20</v>
      </c>
      <c r="M9" s="98"/>
      <c r="N9" s="98"/>
      <c r="O9" s="98"/>
      <c r="P9" s="98"/>
      <c r="Q9" s="98"/>
    </row>
    <row r="12" ht="12.75">
      <c r="A12" t="s">
        <v>322</v>
      </c>
    </row>
    <row r="15" spans="1:27" ht="15">
      <c r="A15" s="1" t="s">
        <v>0</v>
      </c>
      <c r="B15" s="41"/>
      <c r="C15" s="41"/>
      <c r="D15" s="41"/>
      <c r="E15" s="41"/>
      <c r="F15" s="41"/>
      <c r="G15" s="41"/>
      <c r="H15" s="41"/>
      <c r="I15" s="40"/>
      <c r="J15" s="40"/>
      <c r="K15" s="40"/>
      <c r="L15" s="41"/>
      <c r="M15" s="40"/>
      <c r="N15" s="41"/>
      <c r="O15" s="41"/>
      <c r="P15" s="41"/>
      <c r="Q15" s="41"/>
      <c r="R15" s="41"/>
      <c r="S15" s="41"/>
      <c r="T15" s="46"/>
      <c r="U15" s="46"/>
      <c r="V15" s="46"/>
      <c r="W15" s="46"/>
      <c r="X15" s="46"/>
      <c r="Y15" s="46"/>
      <c r="Z15" s="41"/>
      <c r="AA15" s="56"/>
    </row>
    <row r="16" spans="1:26" ht="12.75">
      <c r="A16" s="11" t="s">
        <v>272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6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1.7109375" style="11" bestFit="1" customWidth="1"/>
    <col min="2" max="2" width="15.7109375" style="11" customWidth="1"/>
    <col min="3" max="5" width="11.00390625" style="11" bestFit="1" customWidth="1"/>
    <col min="6" max="6" width="17.7109375" style="11" bestFit="1" customWidth="1"/>
    <col min="7" max="7" width="5.00390625" style="11" bestFit="1" customWidth="1"/>
    <col min="8" max="8" width="16.7109375" style="11" bestFit="1" customWidth="1"/>
    <col min="9" max="16384" width="9.140625" style="11" customWidth="1"/>
  </cols>
  <sheetData>
    <row r="1" spans="1:8" ht="12.75">
      <c r="A1" s="117" t="s">
        <v>221</v>
      </c>
      <c r="B1" s="117"/>
      <c r="C1" s="117"/>
      <c r="D1" s="117"/>
      <c r="E1" s="117"/>
      <c r="F1" s="117"/>
      <c r="G1" s="117"/>
      <c r="H1" s="117"/>
    </row>
    <row r="3" spans="2:8" ht="12.75">
      <c r="B3" s="119" t="s">
        <v>222</v>
      </c>
      <c r="C3" s="120"/>
      <c r="D3" s="119" t="s">
        <v>223</v>
      </c>
      <c r="E3" s="120"/>
      <c r="F3" s="118" t="s">
        <v>224</v>
      </c>
      <c r="G3" s="118"/>
      <c r="H3" s="118"/>
    </row>
    <row r="4" spans="1:8" ht="29.25" customHeight="1">
      <c r="A4" s="121" t="s">
        <v>225</v>
      </c>
      <c r="B4" s="18" t="s">
        <v>226</v>
      </c>
      <c r="C4" s="18" t="s">
        <v>227</v>
      </c>
      <c r="D4" s="18" t="s">
        <v>226</v>
      </c>
      <c r="E4" s="18" t="s">
        <v>227</v>
      </c>
      <c r="F4" s="122" t="s">
        <v>228</v>
      </c>
      <c r="G4" s="122"/>
      <c r="H4" s="122"/>
    </row>
    <row r="5" spans="1:8" ht="12.75">
      <c r="A5" s="121"/>
      <c r="B5" s="19" t="s">
        <v>229</v>
      </c>
      <c r="C5" s="19" t="s">
        <v>229</v>
      </c>
      <c r="D5" s="19" t="s">
        <v>229</v>
      </c>
      <c r="E5" s="19" t="s">
        <v>229</v>
      </c>
      <c r="F5" s="20" t="s">
        <v>230</v>
      </c>
      <c r="G5" s="123" t="s">
        <v>231</v>
      </c>
      <c r="H5" s="123"/>
    </row>
    <row r="6" spans="1:11" ht="12.75">
      <c r="A6" s="21" t="s">
        <v>232</v>
      </c>
      <c r="B6" s="19">
        <v>0</v>
      </c>
      <c r="C6" s="19">
        <v>0</v>
      </c>
      <c r="D6" s="19">
        <v>0</v>
      </c>
      <c r="E6" s="19">
        <v>0</v>
      </c>
      <c r="F6" s="22" t="s">
        <v>233</v>
      </c>
      <c r="G6" s="23">
        <v>2.39</v>
      </c>
      <c r="H6" s="22" t="s">
        <v>234</v>
      </c>
      <c r="K6" s="24"/>
    </row>
    <row r="7" spans="1:8" ht="12.75">
      <c r="A7" s="21" t="s">
        <v>235</v>
      </c>
      <c r="B7" s="25">
        <v>0.79</v>
      </c>
      <c r="C7" s="25">
        <v>0.96</v>
      </c>
      <c r="D7" s="25">
        <v>0.4</v>
      </c>
      <c r="E7" s="25">
        <v>0.9</v>
      </c>
      <c r="F7" s="22" t="s">
        <v>236</v>
      </c>
      <c r="G7" s="23">
        <v>50</v>
      </c>
      <c r="H7" s="22"/>
    </row>
    <row r="8" spans="1:8" ht="12.75">
      <c r="A8" s="21" t="s">
        <v>237</v>
      </c>
      <c r="B8" s="25">
        <v>0.1</v>
      </c>
      <c r="C8" s="25">
        <v>0</v>
      </c>
      <c r="D8" s="25">
        <v>0.1</v>
      </c>
      <c r="E8" s="25">
        <v>0.1</v>
      </c>
      <c r="F8" s="22" t="s">
        <v>238</v>
      </c>
      <c r="G8" s="23">
        <v>4.96</v>
      </c>
      <c r="H8" s="22" t="s">
        <v>239</v>
      </c>
    </row>
    <row r="9" spans="1:8" ht="12.75">
      <c r="A9" s="21" t="s">
        <v>240</v>
      </c>
      <c r="B9" s="25">
        <v>0</v>
      </c>
      <c r="C9" s="25">
        <v>0</v>
      </c>
      <c r="D9" s="25">
        <v>0</v>
      </c>
      <c r="E9" s="25">
        <v>0</v>
      </c>
      <c r="F9" s="22" t="s">
        <v>241</v>
      </c>
      <c r="G9" s="23">
        <v>16</v>
      </c>
      <c r="H9" s="22"/>
    </row>
    <row r="10" spans="1:8" ht="12.75">
      <c r="A10" s="21" t="s">
        <v>242</v>
      </c>
      <c r="B10" s="25">
        <v>0</v>
      </c>
      <c r="C10" s="25">
        <v>0</v>
      </c>
      <c r="D10" s="26">
        <v>100</v>
      </c>
      <c r="E10" s="25">
        <v>10</v>
      </c>
      <c r="F10" s="22" t="s">
        <v>243</v>
      </c>
      <c r="G10" s="23">
        <v>15.3</v>
      </c>
      <c r="H10" s="22"/>
    </row>
    <row r="11" spans="1:8" ht="12.75">
      <c r="A11" s="21" t="s">
        <v>244</v>
      </c>
      <c r="B11" s="25">
        <v>0</v>
      </c>
      <c r="C11" s="25">
        <v>0</v>
      </c>
      <c r="D11" s="25">
        <v>0</v>
      </c>
      <c r="E11" s="25">
        <v>0</v>
      </c>
      <c r="F11" s="22" t="s">
        <v>245</v>
      </c>
      <c r="G11" s="23">
        <v>507</v>
      </c>
      <c r="H11" s="22"/>
    </row>
    <row r="12" spans="1:8" ht="12.75">
      <c r="A12" s="21" t="s">
        <v>246</v>
      </c>
      <c r="B12" s="25">
        <v>0</v>
      </c>
      <c r="C12" s="25">
        <v>0</v>
      </c>
      <c r="D12" s="25">
        <v>60</v>
      </c>
      <c r="E12" s="25">
        <v>80</v>
      </c>
      <c r="F12" s="22" t="s">
        <v>247</v>
      </c>
      <c r="G12" s="23">
        <v>300</v>
      </c>
      <c r="H12" s="22" t="s">
        <v>248</v>
      </c>
    </row>
    <row r="13" spans="1:8" ht="12.75">
      <c r="A13" s="21" t="s">
        <v>249</v>
      </c>
      <c r="B13" s="26">
        <v>1540</v>
      </c>
      <c r="C13" s="25">
        <v>350</v>
      </c>
      <c r="D13" s="26">
        <v>1480</v>
      </c>
      <c r="E13" s="25">
        <v>810</v>
      </c>
      <c r="F13" s="22" t="s">
        <v>250</v>
      </c>
      <c r="G13" s="23">
        <v>1000</v>
      </c>
      <c r="H13" s="22"/>
    </row>
    <row r="14" spans="1:8" ht="12.75">
      <c r="A14" s="21" t="s">
        <v>251</v>
      </c>
      <c r="B14" s="25">
        <v>0</v>
      </c>
      <c r="C14" s="25">
        <v>0</v>
      </c>
      <c r="D14" s="26">
        <v>31.7</v>
      </c>
      <c r="E14" s="25">
        <v>0.9</v>
      </c>
      <c r="F14" s="22" t="s">
        <v>252</v>
      </c>
      <c r="G14" s="23">
        <v>1.4</v>
      </c>
      <c r="H14" s="22" t="s">
        <v>253</v>
      </c>
    </row>
    <row r="15" spans="1:8" ht="12.75">
      <c r="A15" s="21" t="s">
        <v>254</v>
      </c>
      <c r="B15" s="25">
        <v>0</v>
      </c>
      <c r="C15" s="19">
        <v>5</v>
      </c>
      <c r="D15" s="19">
        <v>21</v>
      </c>
      <c r="E15" s="26">
        <v>293</v>
      </c>
      <c r="F15" s="22" t="s">
        <v>255</v>
      </c>
      <c r="G15" s="23">
        <v>50</v>
      </c>
      <c r="H15" s="22"/>
    </row>
    <row r="16" spans="1:8" ht="12.75">
      <c r="A16" s="21" t="s">
        <v>256</v>
      </c>
      <c r="B16" s="25">
        <v>0.1</v>
      </c>
      <c r="C16" s="25">
        <v>0</v>
      </c>
      <c r="D16" s="25">
        <v>1.9</v>
      </c>
      <c r="E16" s="25">
        <v>2</v>
      </c>
      <c r="F16" s="22" t="s">
        <v>257</v>
      </c>
      <c r="G16" s="23">
        <v>75</v>
      </c>
      <c r="H16" s="22"/>
    </row>
    <row r="17" spans="1:8" ht="12.75">
      <c r="A17" s="21" t="s">
        <v>258</v>
      </c>
      <c r="B17" s="25">
        <v>0</v>
      </c>
      <c r="C17" s="25">
        <v>0</v>
      </c>
      <c r="D17" s="25">
        <v>0</v>
      </c>
      <c r="E17" s="25">
        <v>0</v>
      </c>
      <c r="F17" s="22" t="s">
        <v>259</v>
      </c>
      <c r="G17" s="23">
        <v>18.4</v>
      </c>
      <c r="H17" s="22" t="s">
        <v>253</v>
      </c>
    </row>
    <row r="18" spans="1:8" ht="12.75">
      <c r="A18" s="21" t="s">
        <v>260</v>
      </c>
      <c r="B18" s="25">
        <v>20</v>
      </c>
      <c r="C18" s="25">
        <v>10</v>
      </c>
      <c r="D18" s="25">
        <v>10</v>
      </c>
      <c r="E18" s="25">
        <v>20</v>
      </c>
      <c r="F18" s="22" t="s">
        <v>261</v>
      </c>
      <c r="G18" s="23">
        <v>132</v>
      </c>
      <c r="H18" s="22"/>
    </row>
    <row r="19" spans="1:8" ht="12.75">
      <c r="A19" s="27"/>
      <c r="B19" s="27"/>
      <c r="C19" s="27"/>
      <c r="D19" s="27"/>
      <c r="E19" s="27"/>
      <c r="F19" s="116" t="s">
        <v>262</v>
      </c>
      <c r="G19" s="116"/>
      <c r="H19" s="116"/>
    </row>
  </sheetData>
  <sheetProtection/>
  <mergeCells count="8">
    <mergeCell ref="F19:H19"/>
    <mergeCell ref="A1:H1"/>
    <mergeCell ref="F3:H3"/>
    <mergeCell ref="B3:C3"/>
    <mergeCell ref="D3:E3"/>
    <mergeCell ref="A4:A5"/>
    <mergeCell ref="F4:H4"/>
    <mergeCell ref="G5:H5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0">
      <selection activeCell="O8" sqref="O8"/>
    </sheetView>
  </sheetViews>
  <sheetFormatPr defaultColWidth="9.140625" defaultRowHeight="12.75"/>
  <cols>
    <col min="1" max="1" width="8.8515625" style="32" bestFit="1" customWidth="1"/>
    <col min="2" max="2" width="10.140625" style="32" bestFit="1" customWidth="1"/>
    <col min="3" max="3" width="10.140625" style="29" bestFit="1" customWidth="1"/>
    <col min="4" max="4" width="7.8515625" style="29" bestFit="1" customWidth="1"/>
    <col min="5" max="5" width="7.8515625" style="32" bestFit="1" customWidth="1"/>
    <col min="6" max="11" width="7.8515625" style="29" bestFit="1" customWidth="1"/>
    <col min="12" max="12" width="7.8515625" style="29" customWidth="1"/>
    <col min="13" max="13" width="9.7109375" style="29" customWidth="1"/>
    <col min="14" max="14" width="10.00390625" style="29" customWidth="1"/>
    <col min="15" max="16384" width="9.140625" style="29" customWidth="1"/>
  </cols>
  <sheetData>
    <row r="1" spans="1:17" ht="11.25">
      <c r="A1" s="125" t="s">
        <v>279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28"/>
    </row>
    <row r="2" spans="1:17" ht="11.25">
      <c r="A2" s="126" t="s">
        <v>276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30"/>
    </row>
    <row r="3" spans="1:3" ht="11.25">
      <c r="A3" s="31"/>
      <c r="B3" s="124"/>
      <c r="C3" s="124"/>
    </row>
    <row r="4" spans="1:17" ht="11.25">
      <c r="A4" s="33" t="s">
        <v>263</v>
      </c>
      <c r="B4" s="34">
        <v>40204</v>
      </c>
      <c r="C4" s="34">
        <v>40235</v>
      </c>
      <c r="D4" s="35">
        <v>40261</v>
      </c>
      <c r="E4" s="35">
        <v>40287</v>
      </c>
      <c r="F4" s="35">
        <v>40325</v>
      </c>
      <c r="G4" s="35">
        <v>40351</v>
      </c>
      <c r="H4" s="35">
        <v>40367</v>
      </c>
      <c r="I4" s="35">
        <v>40386</v>
      </c>
      <c r="J4" s="35">
        <v>40402</v>
      </c>
      <c r="K4" s="35">
        <v>40413</v>
      </c>
      <c r="L4" s="35">
        <v>40430</v>
      </c>
      <c r="M4" s="35">
        <v>40444</v>
      </c>
      <c r="N4" s="35">
        <v>40472</v>
      </c>
      <c r="O4" s="35">
        <v>40486</v>
      </c>
      <c r="P4" s="35"/>
      <c r="Q4" s="35"/>
    </row>
    <row r="5" spans="1:19" ht="12.75">
      <c r="A5" s="32">
        <v>1</v>
      </c>
      <c r="B5" s="36"/>
      <c r="C5" s="36"/>
      <c r="D5" s="36"/>
      <c r="E5" s="73">
        <v>8.3</v>
      </c>
      <c r="F5" s="77">
        <v>8.1</v>
      </c>
      <c r="G5" s="77">
        <v>8.6</v>
      </c>
      <c r="H5" s="77">
        <v>8.7</v>
      </c>
      <c r="I5" s="77">
        <v>9</v>
      </c>
      <c r="J5" s="77">
        <v>8.8</v>
      </c>
      <c r="K5" s="77">
        <v>8.6</v>
      </c>
      <c r="L5" s="77">
        <v>8.2</v>
      </c>
      <c r="M5" s="77">
        <v>8.2</v>
      </c>
      <c r="N5" s="77">
        <v>8.1</v>
      </c>
      <c r="O5" s="77">
        <v>8.2</v>
      </c>
      <c r="P5" s="78"/>
      <c r="Q5"/>
      <c r="R5" s="37"/>
      <c r="S5" s="37"/>
    </row>
    <row r="6" spans="1:19" ht="12.75">
      <c r="A6" s="32">
        <v>2</v>
      </c>
      <c r="B6" s="36"/>
      <c r="C6" s="36"/>
      <c r="D6" s="36"/>
      <c r="E6" s="73">
        <v>8.2</v>
      </c>
      <c r="F6" s="77">
        <v>8.1</v>
      </c>
      <c r="G6" s="77">
        <v>8.6</v>
      </c>
      <c r="H6" s="77">
        <v>8.7</v>
      </c>
      <c r="I6" s="77">
        <v>8.9</v>
      </c>
      <c r="J6" s="77">
        <v>8.8</v>
      </c>
      <c r="K6" s="77">
        <v>8.3</v>
      </c>
      <c r="L6" s="77">
        <v>8.2</v>
      </c>
      <c r="M6" s="77">
        <v>8.1</v>
      </c>
      <c r="N6" s="77">
        <v>8</v>
      </c>
      <c r="O6" s="77">
        <v>8.2</v>
      </c>
      <c r="P6" s="78"/>
      <c r="Q6"/>
      <c r="R6" s="37"/>
      <c r="S6" s="37"/>
    </row>
    <row r="7" spans="1:19" ht="12.75">
      <c r="A7" s="32">
        <v>3</v>
      </c>
      <c r="B7" s="36"/>
      <c r="C7" s="36"/>
      <c r="D7" s="36"/>
      <c r="E7" s="73">
        <v>8.2</v>
      </c>
      <c r="F7" s="80">
        <v>8</v>
      </c>
      <c r="G7" s="77">
        <v>8.6</v>
      </c>
      <c r="H7" s="77">
        <v>8.7</v>
      </c>
      <c r="I7" s="77">
        <v>8.8</v>
      </c>
      <c r="J7" s="77">
        <v>8.8</v>
      </c>
      <c r="K7" s="77">
        <v>8.2</v>
      </c>
      <c r="L7" s="77">
        <v>8.1</v>
      </c>
      <c r="M7" s="77">
        <v>8.1</v>
      </c>
      <c r="N7" s="77">
        <v>8</v>
      </c>
      <c r="O7" s="77">
        <v>8.1</v>
      </c>
      <c r="P7" s="78"/>
      <c r="Q7"/>
      <c r="R7" s="37"/>
      <c r="S7" s="37"/>
    </row>
    <row r="8" spans="1:19" ht="12.75">
      <c r="A8" s="32">
        <v>4</v>
      </c>
      <c r="B8" s="36"/>
      <c r="C8" s="36"/>
      <c r="D8" s="36"/>
      <c r="E8" s="73">
        <v>8.2</v>
      </c>
      <c r="F8" s="80">
        <v>8</v>
      </c>
      <c r="G8" s="77">
        <v>8.4</v>
      </c>
      <c r="H8" s="77">
        <v>8.6</v>
      </c>
      <c r="I8" s="77">
        <v>8.8</v>
      </c>
      <c r="J8" s="77">
        <v>8.8</v>
      </c>
      <c r="K8" s="77">
        <v>8.2</v>
      </c>
      <c r="L8" s="77">
        <v>8.1</v>
      </c>
      <c r="M8" s="77">
        <v>8.1</v>
      </c>
      <c r="N8" s="77">
        <v>7.9</v>
      </c>
      <c r="O8" s="77">
        <v>8.1</v>
      </c>
      <c r="P8" s="78"/>
      <c r="Q8"/>
      <c r="R8" s="37"/>
      <c r="S8" s="37"/>
    </row>
    <row r="9" spans="1:19" ht="12.75">
      <c r="A9" s="32">
        <v>5</v>
      </c>
      <c r="B9" s="36"/>
      <c r="C9" s="36"/>
      <c r="D9" s="36"/>
      <c r="E9" s="73">
        <v>8.3</v>
      </c>
      <c r="F9" s="77">
        <v>7.9</v>
      </c>
      <c r="G9" s="77">
        <v>7.8</v>
      </c>
      <c r="H9" s="77">
        <v>7.6</v>
      </c>
      <c r="I9" s="77">
        <v>8.3</v>
      </c>
      <c r="J9" s="77">
        <v>8.7</v>
      </c>
      <c r="K9" s="77">
        <v>8.1</v>
      </c>
      <c r="L9" s="77">
        <v>8.1</v>
      </c>
      <c r="M9" s="77">
        <v>8.1</v>
      </c>
      <c r="N9" s="77">
        <v>7.9</v>
      </c>
      <c r="O9" s="77">
        <v>8.1</v>
      </c>
      <c r="P9" s="78"/>
      <c r="Q9"/>
      <c r="R9" s="37"/>
      <c r="S9" s="37"/>
    </row>
    <row r="10" spans="1:19" ht="12.75">
      <c r="A10" s="32">
        <v>6</v>
      </c>
      <c r="B10" s="36"/>
      <c r="C10" s="36"/>
      <c r="D10" s="36"/>
      <c r="E10" s="73">
        <v>8.2</v>
      </c>
      <c r="F10" s="77">
        <v>7.9</v>
      </c>
      <c r="G10" s="77">
        <v>7.6</v>
      </c>
      <c r="H10" s="77">
        <v>7.6</v>
      </c>
      <c r="I10" s="77">
        <v>7.7</v>
      </c>
      <c r="J10" s="77">
        <v>8.1</v>
      </c>
      <c r="K10" s="77">
        <v>8</v>
      </c>
      <c r="L10" s="77">
        <v>8.1</v>
      </c>
      <c r="M10" s="77">
        <v>8.2</v>
      </c>
      <c r="N10" s="77">
        <v>7.9</v>
      </c>
      <c r="O10" s="77">
        <v>8</v>
      </c>
      <c r="P10" s="78"/>
      <c r="Q10"/>
      <c r="R10" s="37"/>
      <c r="S10" s="37"/>
    </row>
    <row r="11" spans="1:19" ht="12.75">
      <c r="A11" s="32">
        <v>7</v>
      </c>
      <c r="B11" s="36"/>
      <c r="C11" s="36"/>
      <c r="D11" s="36"/>
      <c r="E11" s="73">
        <v>8.1</v>
      </c>
      <c r="F11" s="77">
        <v>7.8</v>
      </c>
      <c r="G11" s="77">
        <v>7.6</v>
      </c>
      <c r="H11" s="77">
        <v>7.6</v>
      </c>
      <c r="I11" s="77">
        <v>7.6</v>
      </c>
      <c r="J11" s="77">
        <v>8</v>
      </c>
      <c r="K11" s="77">
        <v>7.8</v>
      </c>
      <c r="L11" s="77"/>
      <c r="M11" s="77">
        <v>8.2</v>
      </c>
      <c r="N11" s="77">
        <v>7.9</v>
      </c>
      <c r="O11" s="77">
        <v>8</v>
      </c>
      <c r="P11" s="78"/>
      <c r="Q11"/>
      <c r="R11" s="37"/>
      <c r="S11" s="37"/>
    </row>
    <row r="12" spans="1:17" ht="12.75">
      <c r="A12" s="32">
        <v>8</v>
      </c>
      <c r="B12" s="36"/>
      <c r="C12" s="36"/>
      <c r="D12" s="36"/>
      <c r="E12" s="73">
        <v>8.1</v>
      </c>
      <c r="F12" s="77">
        <v>7.8</v>
      </c>
      <c r="G12" s="77">
        <v>7.6</v>
      </c>
      <c r="H12" s="77">
        <v>7.3</v>
      </c>
      <c r="I12" s="77">
        <v>7.5</v>
      </c>
      <c r="J12" s="77">
        <v>7.8</v>
      </c>
      <c r="K12" s="77">
        <v>7.6</v>
      </c>
      <c r="L12" s="77">
        <v>8</v>
      </c>
      <c r="M12" s="77">
        <v>8.1</v>
      </c>
      <c r="N12" s="77">
        <v>7.9</v>
      </c>
      <c r="O12" s="77">
        <v>8</v>
      </c>
      <c r="P12" s="78"/>
      <c r="Q12"/>
    </row>
    <row r="13" spans="1:17" ht="12.75">
      <c r="A13" s="32">
        <v>9</v>
      </c>
      <c r="B13" s="36"/>
      <c r="C13" s="36"/>
      <c r="D13" s="36"/>
      <c r="E13" s="73">
        <v>8</v>
      </c>
      <c r="F13" s="77">
        <v>7.8</v>
      </c>
      <c r="G13" s="77">
        <v>7.5</v>
      </c>
      <c r="H13" s="77">
        <v>7.2</v>
      </c>
      <c r="I13" s="77">
        <v>7.4</v>
      </c>
      <c r="J13" s="77">
        <v>7.7</v>
      </c>
      <c r="K13" s="77">
        <v>7.6</v>
      </c>
      <c r="L13" s="77">
        <v>8</v>
      </c>
      <c r="M13" s="77"/>
      <c r="N13" s="77">
        <v>7.9</v>
      </c>
      <c r="O13" s="77">
        <v>8</v>
      </c>
      <c r="P13" s="78"/>
      <c r="Q13"/>
    </row>
    <row r="14" spans="1:17" ht="12" customHeight="1">
      <c r="A14" s="32">
        <v>10</v>
      </c>
      <c r="B14" s="36"/>
      <c r="C14" s="36"/>
      <c r="D14" s="36"/>
      <c r="E14" s="73">
        <v>8</v>
      </c>
      <c r="F14" s="77">
        <v>7.8</v>
      </c>
      <c r="G14" s="79"/>
      <c r="H14" s="77">
        <v>7.1</v>
      </c>
      <c r="I14" s="77">
        <v>7.3</v>
      </c>
      <c r="J14" s="77"/>
      <c r="K14" s="77"/>
      <c r="L14" s="77"/>
      <c r="M14" s="77"/>
      <c r="N14" s="77">
        <v>7.8</v>
      </c>
      <c r="O14" s="77"/>
      <c r="P14" s="78"/>
      <c r="Q14"/>
    </row>
    <row r="15" spans="1:17" ht="12.75">
      <c r="A15" s="32">
        <v>11</v>
      </c>
      <c r="C15" s="32"/>
      <c r="D15" s="32"/>
      <c r="E15" s="73">
        <v>8</v>
      </c>
      <c r="F15" s="77">
        <v>7.8</v>
      </c>
      <c r="G15" s="77"/>
      <c r="H15" s="77">
        <v>7.2</v>
      </c>
      <c r="I15" s="77">
        <v>7.2</v>
      </c>
      <c r="J15" s="77"/>
      <c r="K15" s="77"/>
      <c r="L15" s="77"/>
      <c r="M15" s="77"/>
      <c r="N15" s="77"/>
      <c r="O15" s="77"/>
      <c r="P15" s="78"/>
      <c r="Q15"/>
    </row>
    <row r="16" spans="1:17" ht="12.75">
      <c r="A16" s="32">
        <v>12</v>
      </c>
      <c r="C16" s="32"/>
      <c r="D16" s="32"/>
      <c r="E16" s="73">
        <v>7.9</v>
      </c>
      <c r="F16" s="77">
        <v>7.8</v>
      </c>
      <c r="G16" s="77"/>
      <c r="H16" s="77">
        <v>7.1</v>
      </c>
      <c r="I16" s="77"/>
      <c r="J16" s="77"/>
      <c r="K16" s="77"/>
      <c r="L16" s="77"/>
      <c r="M16" s="77"/>
      <c r="N16" s="77"/>
      <c r="O16" s="77"/>
      <c r="P16" s="78"/>
      <c r="Q16"/>
    </row>
    <row r="17" spans="1:17" ht="12.75">
      <c r="A17" s="32">
        <v>13</v>
      </c>
      <c r="C17" s="32"/>
      <c r="D17" s="32"/>
      <c r="E17" s="73">
        <v>7.9</v>
      </c>
      <c r="F17" s="77"/>
      <c r="G17" s="77"/>
      <c r="H17" s="77">
        <v>7.1</v>
      </c>
      <c r="I17" s="77"/>
      <c r="J17" s="77"/>
      <c r="K17" s="77"/>
      <c r="L17" s="77"/>
      <c r="M17" s="77"/>
      <c r="N17" s="77"/>
      <c r="O17" s="77"/>
      <c r="P17" s="78"/>
      <c r="Q17"/>
    </row>
    <row r="18" spans="1:17" ht="12.75">
      <c r="A18" s="32">
        <v>14</v>
      </c>
      <c r="C18" s="32"/>
      <c r="D18" s="32"/>
      <c r="E18" s="73"/>
      <c r="F18" s="77"/>
      <c r="G18" s="77"/>
      <c r="H18" s="77">
        <v>7.1</v>
      </c>
      <c r="I18" s="77"/>
      <c r="J18" s="77"/>
      <c r="K18" s="77"/>
      <c r="L18" s="77"/>
      <c r="M18" s="77"/>
      <c r="N18" s="77"/>
      <c r="O18" s="77"/>
      <c r="P18" s="78"/>
      <c r="Q18"/>
    </row>
    <row r="19" spans="1:17" ht="12.75">
      <c r="A19" s="32">
        <v>15</v>
      </c>
      <c r="C19" s="32"/>
      <c r="D19" s="32"/>
      <c r="E19" s="73"/>
      <c r="F19" s="77"/>
      <c r="G19" s="77"/>
      <c r="H19" s="77">
        <v>7</v>
      </c>
      <c r="I19" s="77"/>
      <c r="J19" s="77"/>
      <c r="K19" s="77"/>
      <c r="L19" s="77"/>
      <c r="M19" s="77"/>
      <c r="N19" s="77"/>
      <c r="O19" s="77"/>
      <c r="P19" s="78"/>
      <c r="Q19"/>
    </row>
    <row r="20" spans="1:17" ht="12.75">
      <c r="A20" s="32">
        <v>16</v>
      </c>
      <c r="C20" s="32"/>
      <c r="D20" s="32"/>
      <c r="E20" s="73"/>
      <c r="F20" s="77"/>
      <c r="G20" s="77"/>
      <c r="H20" s="77">
        <v>7</v>
      </c>
      <c r="I20" s="77"/>
      <c r="J20" s="77"/>
      <c r="K20" s="77"/>
      <c r="L20" s="77"/>
      <c r="M20" s="77"/>
      <c r="N20" s="77"/>
      <c r="O20" s="77"/>
      <c r="P20" s="78"/>
      <c r="Q20"/>
    </row>
    <row r="21" spans="1:17" ht="12.75">
      <c r="A21" s="32">
        <v>17</v>
      </c>
      <c r="C21" s="32"/>
      <c r="D21" s="32"/>
      <c r="E21" s="73"/>
      <c r="F21" s="77"/>
      <c r="G21" s="77"/>
      <c r="H21" s="77">
        <v>7.1</v>
      </c>
      <c r="I21" s="77"/>
      <c r="J21" s="77"/>
      <c r="K21" s="77"/>
      <c r="L21" s="77"/>
      <c r="M21" s="77"/>
      <c r="N21" s="77"/>
      <c r="O21" s="77"/>
      <c r="P21" s="78"/>
      <c r="Q21"/>
    </row>
    <row r="22" spans="1:17" ht="12.75">
      <c r="A22" s="32">
        <v>18</v>
      </c>
      <c r="C22" s="32"/>
      <c r="D22" s="32"/>
      <c r="E22" s="73"/>
      <c r="F22" s="77"/>
      <c r="G22" s="77"/>
      <c r="H22" s="77">
        <v>7.2</v>
      </c>
      <c r="I22" s="77"/>
      <c r="J22" s="77"/>
      <c r="K22" s="77"/>
      <c r="L22" s="77"/>
      <c r="M22" s="77"/>
      <c r="N22" s="77"/>
      <c r="O22" s="77"/>
      <c r="P22" s="78"/>
      <c r="Q22"/>
    </row>
    <row r="23" spans="1:10" s="4" customFormat="1" ht="12.75">
      <c r="A23" s="53"/>
      <c r="B23" s="53"/>
      <c r="E23" s="53"/>
      <c r="I23" s="11"/>
      <c r="J23" s="11"/>
    </row>
    <row r="24" spans="1:15" s="4" customFormat="1" ht="11.25">
      <c r="A24" s="53"/>
      <c r="B24" s="53"/>
      <c r="D24" s="72" t="s">
        <v>284</v>
      </c>
      <c r="E24" s="54">
        <f>AVERAGE(E5:E7)</f>
        <v>8.233333333333333</v>
      </c>
      <c r="F24" s="54">
        <f>AVERAGE(F5:F7)</f>
        <v>8.066666666666666</v>
      </c>
      <c r="G24" s="54">
        <f aca="true" t="shared" si="0" ref="G24:O24">AVERAGE(G5:G7)</f>
        <v>8.6</v>
      </c>
      <c r="H24" s="54">
        <f t="shared" si="0"/>
        <v>8.7</v>
      </c>
      <c r="I24" s="54">
        <f t="shared" si="0"/>
        <v>8.9</v>
      </c>
      <c r="J24" s="54">
        <f t="shared" si="0"/>
        <v>8.8</v>
      </c>
      <c r="K24" s="54">
        <f t="shared" si="0"/>
        <v>8.366666666666665</v>
      </c>
      <c r="L24" s="54">
        <f t="shared" si="0"/>
        <v>8.166666666666666</v>
      </c>
      <c r="M24" s="54">
        <f t="shared" si="0"/>
        <v>8.133333333333333</v>
      </c>
      <c r="N24" s="54">
        <f t="shared" si="0"/>
        <v>8.033333333333333</v>
      </c>
      <c r="O24" s="54">
        <f t="shared" si="0"/>
        <v>8.166666666666666</v>
      </c>
    </row>
    <row r="25" spans="1:5" s="4" customFormat="1" ht="11.25">
      <c r="A25" s="53"/>
      <c r="B25" s="53"/>
      <c r="E25" s="53"/>
    </row>
  </sheetData>
  <sheetProtection/>
  <mergeCells count="3">
    <mergeCell ref="B3:C3"/>
    <mergeCell ref="A1:P1"/>
    <mergeCell ref="A2:P2"/>
  </mergeCells>
  <printOptions/>
  <pageMargins left="0.75" right="0.75" top="1" bottom="1" header="0.5" footer="0.5"/>
  <pageSetup horizontalDpi="300" verticalDpi="3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zoomScalePageLayoutView="0" workbookViewId="0" topLeftCell="A7">
      <selection activeCell="N8" sqref="N8"/>
    </sheetView>
  </sheetViews>
  <sheetFormatPr defaultColWidth="9.140625" defaultRowHeight="12.75"/>
  <cols>
    <col min="1" max="1" width="8.8515625" style="83" bestFit="1" customWidth="1"/>
    <col min="2" max="3" width="10.140625" style="83" bestFit="1" customWidth="1"/>
    <col min="4" max="4" width="10.57421875" style="77" bestFit="1" customWidth="1"/>
    <col min="5" max="5" width="8.8515625" style="83" bestFit="1" customWidth="1"/>
    <col min="6" max="7" width="8.8515625" style="77" bestFit="1" customWidth="1"/>
    <col min="8" max="8" width="7.8515625" style="77" bestFit="1" customWidth="1"/>
    <col min="9" max="13" width="8.8515625" style="77" bestFit="1" customWidth="1"/>
    <col min="14" max="15" width="9.8515625" style="77" bestFit="1" customWidth="1"/>
    <col min="16" max="17" width="9.140625" style="83" customWidth="1"/>
    <col min="18" max="16384" width="9.140625" style="29" customWidth="1"/>
  </cols>
  <sheetData>
    <row r="1" spans="1:17" ht="12">
      <c r="A1" s="128" t="s">
        <v>279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81"/>
    </row>
    <row r="2" spans="1:17" ht="12">
      <c r="A2" s="128" t="s">
        <v>277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81"/>
    </row>
    <row r="3" spans="1:3" ht="12">
      <c r="A3" s="82"/>
      <c r="B3" s="127"/>
      <c r="C3" s="127"/>
    </row>
    <row r="4" spans="1:17" ht="12">
      <c r="A4" s="84" t="s">
        <v>263</v>
      </c>
      <c r="B4" s="85">
        <v>40204</v>
      </c>
      <c r="C4" s="85">
        <v>40235</v>
      </c>
      <c r="D4" s="86">
        <v>40261</v>
      </c>
      <c r="E4" s="86">
        <v>40287</v>
      </c>
      <c r="F4" s="86">
        <v>40325</v>
      </c>
      <c r="G4" s="86">
        <v>40351</v>
      </c>
      <c r="H4" s="86">
        <v>40367</v>
      </c>
      <c r="I4" s="86">
        <v>40386</v>
      </c>
      <c r="J4" s="86">
        <v>40402</v>
      </c>
      <c r="K4" s="86">
        <v>40413</v>
      </c>
      <c r="L4" s="86">
        <v>40430</v>
      </c>
      <c r="M4" s="86">
        <v>40444</v>
      </c>
      <c r="N4" s="86">
        <v>40472</v>
      </c>
      <c r="O4" s="86">
        <v>40486</v>
      </c>
      <c r="P4" s="86"/>
      <c r="Q4" s="86"/>
    </row>
    <row r="5" spans="1:17" ht="12">
      <c r="A5" s="83">
        <v>1</v>
      </c>
      <c r="B5" s="87"/>
      <c r="C5" s="87"/>
      <c r="D5" s="87"/>
      <c r="E5" s="87">
        <v>377</v>
      </c>
      <c r="F5" s="83">
        <v>300</v>
      </c>
      <c r="G5" s="77">
        <v>302</v>
      </c>
      <c r="H5" s="77">
        <v>311</v>
      </c>
      <c r="I5" s="77">
        <v>323</v>
      </c>
      <c r="J5" s="77">
        <v>324</v>
      </c>
      <c r="K5" s="77">
        <v>319</v>
      </c>
      <c r="L5" s="77">
        <v>324</v>
      </c>
      <c r="M5" s="77">
        <v>330</v>
      </c>
      <c r="N5" s="77">
        <v>348</v>
      </c>
      <c r="O5" s="77">
        <v>353</v>
      </c>
      <c r="P5" s="77"/>
      <c r="Q5" s="77"/>
    </row>
    <row r="6" spans="1:17" ht="12">
      <c r="A6" s="83">
        <v>2</v>
      </c>
      <c r="B6" s="87"/>
      <c r="C6" s="87"/>
      <c r="D6" s="87"/>
      <c r="E6" s="87">
        <v>382</v>
      </c>
      <c r="F6" s="83">
        <v>301</v>
      </c>
      <c r="G6" s="77">
        <v>301</v>
      </c>
      <c r="H6" s="77">
        <v>311</v>
      </c>
      <c r="I6" s="77">
        <v>321</v>
      </c>
      <c r="J6" s="77">
        <v>324</v>
      </c>
      <c r="K6" s="77">
        <v>318</v>
      </c>
      <c r="L6" s="77">
        <v>324</v>
      </c>
      <c r="M6" s="77">
        <v>330</v>
      </c>
      <c r="N6" s="77">
        <v>349</v>
      </c>
      <c r="O6" s="77">
        <v>353</v>
      </c>
      <c r="P6" s="77"/>
      <c r="Q6" s="77"/>
    </row>
    <row r="7" spans="1:17" ht="12">
      <c r="A7" s="83">
        <v>3</v>
      </c>
      <c r="B7" s="87"/>
      <c r="C7" s="87"/>
      <c r="D7" s="87"/>
      <c r="E7" s="87">
        <v>392</v>
      </c>
      <c r="F7" s="83">
        <v>303</v>
      </c>
      <c r="G7" s="77">
        <v>301</v>
      </c>
      <c r="H7" s="77">
        <v>311</v>
      </c>
      <c r="I7" s="77">
        <v>322</v>
      </c>
      <c r="J7" s="77">
        <v>324</v>
      </c>
      <c r="K7" s="77">
        <v>318</v>
      </c>
      <c r="L7" s="77">
        <v>324</v>
      </c>
      <c r="M7" s="77">
        <v>330</v>
      </c>
      <c r="N7" s="77">
        <v>349</v>
      </c>
      <c r="O7" s="77">
        <v>354</v>
      </c>
      <c r="P7" s="77"/>
      <c r="Q7" s="77"/>
    </row>
    <row r="8" spans="1:17" ht="12">
      <c r="A8" s="83">
        <v>4</v>
      </c>
      <c r="B8" s="87"/>
      <c r="C8" s="87"/>
      <c r="D8" s="87"/>
      <c r="E8" s="87">
        <v>397</v>
      </c>
      <c r="F8" s="83">
        <v>304</v>
      </c>
      <c r="G8" s="77">
        <v>301</v>
      </c>
      <c r="H8" s="77">
        <v>312</v>
      </c>
      <c r="I8" s="77">
        <v>323</v>
      </c>
      <c r="J8" s="77">
        <v>324</v>
      </c>
      <c r="K8" s="77">
        <v>318</v>
      </c>
      <c r="L8" s="77">
        <v>325</v>
      </c>
      <c r="M8" s="77">
        <v>330</v>
      </c>
      <c r="N8" s="77">
        <v>349</v>
      </c>
      <c r="O8" s="77">
        <v>354</v>
      </c>
      <c r="P8" s="77"/>
      <c r="Q8" s="77"/>
    </row>
    <row r="9" spans="1:17" ht="12">
      <c r="A9" s="83">
        <v>5</v>
      </c>
      <c r="B9" s="87"/>
      <c r="C9" s="87"/>
      <c r="D9" s="87"/>
      <c r="E9" s="87">
        <v>400</v>
      </c>
      <c r="F9" s="83">
        <v>304</v>
      </c>
      <c r="G9" s="77">
        <v>299</v>
      </c>
      <c r="H9" s="77">
        <v>315</v>
      </c>
      <c r="I9" s="77">
        <v>331</v>
      </c>
      <c r="J9" s="77">
        <v>324</v>
      </c>
      <c r="K9" s="77">
        <v>317</v>
      </c>
      <c r="L9" s="77">
        <v>325</v>
      </c>
      <c r="M9" s="77">
        <v>330</v>
      </c>
      <c r="N9" s="77">
        <v>349</v>
      </c>
      <c r="O9" s="77">
        <v>354</v>
      </c>
      <c r="P9" s="77"/>
      <c r="Q9" s="77"/>
    </row>
    <row r="10" spans="1:17" ht="12">
      <c r="A10" s="83">
        <v>6</v>
      </c>
      <c r="B10" s="87"/>
      <c r="C10" s="87"/>
      <c r="D10" s="87"/>
      <c r="E10" s="87">
        <v>404</v>
      </c>
      <c r="F10" s="83">
        <v>305</v>
      </c>
      <c r="G10" s="77">
        <v>286</v>
      </c>
      <c r="H10" s="77">
        <v>300</v>
      </c>
      <c r="I10" s="77">
        <v>326</v>
      </c>
      <c r="J10" s="77">
        <v>316</v>
      </c>
      <c r="K10" s="77">
        <v>317</v>
      </c>
      <c r="L10" s="77">
        <v>326</v>
      </c>
      <c r="M10" s="77">
        <v>330</v>
      </c>
      <c r="N10" s="77">
        <v>350</v>
      </c>
      <c r="O10" s="77">
        <v>354</v>
      </c>
      <c r="P10" s="77"/>
      <c r="Q10" s="77"/>
    </row>
    <row r="11" spans="1:17" ht="12">
      <c r="A11" s="83">
        <v>7</v>
      </c>
      <c r="B11" s="87"/>
      <c r="C11" s="87"/>
      <c r="D11" s="87"/>
      <c r="E11" s="87">
        <v>407</v>
      </c>
      <c r="F11" s="83">
        <v>305</v>
      </c>
      <c r="G11" s="77">
        <v>283</v>
      </c>
      <c r="H11" s="77">
        <v>298</v>
      </c>
      <c r="I11" s="77">
        <v>318</v>
      </c>
      <c r="J11" s="77">
        <v>304</v>
      </c>
      <c r="K11" s="77">
        <v>317</v>
      </c>
      <c r="M11" s="77">
        <v>330</v>
      </c>
      <c r="N11" s="77">
        <v>349</v>
      </c>
      <c r="O11" s="77">
        <v>354</v>
      </c>
      <c r="P11" s="77"/>
      <c r="Q11" s="77"/>
    </row>
    <row r="12" spans="1:17" ht="12">
      <c r="A12" s="83">
        <v>8</v>
      </c>
      <c r="B12" s="87"/>
      <c r="C12" s="87"/>
      <c r="D12" s="87"/>
      <c r="E12" s="87">
        <v>409</v>
      </c>
      <c r="F12" s="83">
        <v>304</v>
      </c>
      <c r="G12" s="77">
        <v>282</v>
      </c>
      <c r="H12" s="77">
        <v>304</v>
      </c>
      <c r="I12" s="77">
        <v>315</v>
      </c>
      <c r="J12" s="77">
        <v>296</v>
      </c>
      <c r="K12" s="77">
        <v>314</v>
      </c>
      <c r="L12" s="77">
        <v>325</v>
      </c>
      <c r="M12" s="77">
        <v>331</v>
      </c>
      <c r="N12" s="77">
        <v>349</v>
      </c>
      <c r="O12" s="77">
        <v>355</v>
      </c>
      <c r="P12" s="77"/>
      <c r="Q12" s="77"/>
    </row>
    <row r="13" spans="1:17" ht="12">
      <c r="A13" s="83">
        <v>9</v>
      </c>
      <c r="B13" s="87"/>
      <c r="C13" s="87"/>
      <c r="D13" s="87"/>
      <c r="E13" s="87">
        <v>411</v>
      </c>
      <c r="F13" s="83">
        <v>304</v>
      </c>
      <c r="G13" s="77">
        <v>281</v>
      </c>
      <c r="H13" s="77">
        <v>302</v>
      </c>
      <c r="I13" s="77">
        <v>313</v>
      </c>
      <c r="J13" s="77">
        <v>295</v>
      </c>
      <c r="K13" s="77">
        <v>310</v>
      </c>
      <c r="L13" s="77">
        <v>326</v>
      </c>
      <c r="N13" s="77">
        <v>350</v>
      </c>
      <c r="O13" s="77">
        <v>355</v>
      </c>
      <c r="P13" s="77"/>
      <c r="Q13" s="77"/>
    </row>
    <row r="14" spans="1:17" ht="12">
      <c r="A14" s="83">
        <v>10</v>
      </c>
      <c r="B14" s="87"/>
      <c r="C14" s="87"/>
      <c r="D14" s="87"/>
      <c r="E14" s="87">
        <v>411</v>
      </c>
      <c r="F14" s="83">
        <v>304</v>
      </c>
      <c r="G14" s="87"/>
      <c r="H14" s="77">
        <v>297</v>
      </c>
      <c r="I14" s="77">
        <v>310</v>
      </c>
      <c r="N14" s="77">
        <v>351</v>
      </c>
      <c r="P14" s="77"/>
      <c r="Q14" s="77"/>
    </row>
    <row r="15" spans="1:17" ht="12">
      <c r="A15" s="83">
        <v>11</v>
      </c>
      <c r="E15" s="83">
        <v>412</v>
      </c>
      <c r="F15" s="83">
        <v>304</v>
      </c>
      <c r="G15" s="83"/>
      <c r="H15" s="77">
        <v>293</v>
      </c>
      <c r="I15" s="88">
        <v>301</v>
      </c>
      <c r="P15" s="77"/>
      <c r="Q15" s="77"/>
    </row>
    <row r="16" spans="1:17" ht="12">
      <c r="A16" s="83">
        <v>12</v>
      </c>
      <c r="E16" s="83">
        <v>412</v>
      </c>
      <c r="F16" s="83">
        <v>304</v>
      </c>
      <c r="G16" s="83"/>
      <c r="H16" s="77">
        <v>290</v>
      </c>
      <c r="I16" s="83"/>
      <c r="P16" s="77"/>
      <c r="Q16" s="77"/>
    </row>
    <row r="17" spans="1:17" ht="12">
      <c r="A17" s="83">
        <v>13</v>
      </c>
      <c r="E17" s="83">
        <v>412</v>
      </c>
      <c r="F17" s="83"/>
      <c r="G17" s="83"/>
      <c r="H17" s="77">
        <v>288</v>
      </c>
      <c r="I17" s="83"/>
      <c r="P17" s="77"/>
      <c r="Q17" s="77"/>
    </row>
    <row r="18" spans="1:17" ht="12">
      <c r="A18" s="83">
        <v>14</v>
      </c>
      <c r="F18" s="83"/>
      <c r="G18" s="83"/>
      <c r="H18" s="77">
        <v>288</v>
      </c>
      <c r="I18" s="83"/>
      <c r="P18" s="77"/>
      <c r="Q18" s="77"/>
    </row>
    <row r="19" spans="1:17" ht="12">
      <c r="A19" s="83">
        <v>15</v>
      </c>
      <c r="F19" s="83"/>
      <c r="G19" s="83"/>
      <c r="H19" s="77">
        <v>289</v>
      </c>
      <c r="I19" s="83"/>
      <c r="P19" s="77"/>
      <c r="Q19" s="77"/>
    </row>
    <row r="20" spans="1:17" ht="12">
      <c r="A20" s="83">
        <v>16</v>
      </c>
      <c r="F20" s="83"/>
      <c r="G20" s="83"/>
      <c r="H20" s="77">
        <v>292</v>
      </c>
      <c r="I20" s="83"/>
      <c r="P20" s="77"/>
      <c r="Q20" s="77"/>
    </row>
    <row r="21" spans="1:17" ht="12">
      <c r="A21" s="83">
        <v>17</v>
      </c>
      <c r="F21" s="83"/>
      <c r="G21" s="83"/>
      <c r="H21" s="77">
        <v>295</v>
      </c>
      <c r="I21" s="83"/>
      <c r="P21" s="77"/>
      <c r="Q21" s="77"/>
    </row>
    <row r="22" spans="1:17" ht="12">
      <c r="A22" s="83">
        <v>18</v>
      </c>
      <c r="F22" s="83"/>
      <c r="G22" s="83"/>
      <c r="H22" s="77">
        <v>342</v>
      </c>
      <c r="I22" s="83"/>
      <c r="P22" s="77"/>
      <c r="Q22" s="77"/>
    </row>
    <row r="23" spans="1:17" s="4" customFormat="1" ht="12">
      <c r="A23" s="83"/>
      <c r="B23" s="83"/>
      <c r="C23" s="83"/>
      <c r="D23" s="77"/>
      <c r="E23" s="83"/>
      <c r="F23" s="83"/>
      <c r="G23" s="83"/>
      <c r="H23" s="83"/>
      <c r="I23" s="83"/>
      <c r="J23" s="77"/>
      <c r="K23" s="77"/>
      <c r="L23" s="77"/>
      <c r="M23" s="77"/>
      <c r="N23" s="77"/>
      <c r="O23" s="77"/>
      <c r="P23" s="83"/>
      <c r="Q23" s="77"/>
    </row>
    <row r="24" spans="1:17" s="4" customFormat="1" ht="12">
      <c r="A24" s="83"/>
      <c r="B24" s="83"/>
      <c r="C24" s="83"/>
      <c r="D24" s="88" t="s">
        <v>284</v>
      </c>
      <c r="E24" s="89">
        <f>AVERAGE(E5:E7)</f>
        <v>383.6666666666667</v>
      </c>
      <c r="F24" s="89">
        <f>AVERAGE(F5:F7)</f>
        <v>301.3333333333333</v>
      </c>
      <c r="G24" s="89">
        <f aca="true" t="shared" si="0" ref="G24:O24">AVERAGE(G5:G7)</f>
        <v>301.3333333333333</v>
      </c>
      <c r="H24" s="89">
        <f t="shared" si="0"/>
        <v>311</v>
      </c>
      <c r="I24" s="89">
        <f t="shared" si="0"/>
        <v>322</v>
      </c>
      <c r="J24" s="89">
        <f t="shared" si="0"/>
        <v>324</v>
      </c>
      <c r="K24" s="89">
        <f t="shared" si="0"/>
        <v>318.3333333333333</v>
      </c>
      <c r="L24" s="89">
        <f t="shared" si="0"/>
        <v>324</v>
      </c>
      <c r="M24" s="89">
        <f t="shared" si="0"/>
        <v>330</v>
      </c>
      <c r="N24" s="89">
        <f t="shared" si="0"/>
        <v>348.6666666666667</v>
      </c>
      <c r="O24" s="89">
        <f t="shared" si="0"/>
        <v>353.3333333333333</v>
      </c>
      <c r="P24" s="83"/>
      <c r="Q24" s="77"/>
    </row>
    <row r="25" spans="1:17" s="4" customFormat="1" ht="12">
      <c r="A25" s="83"/>
      <c r="B25" s="83"/>
      <c r="C25" s="83"/>
      <c r="D25" s="77"/>
      <c r="E25" s="83"/>
      <c r="F25" s="77"/>
      <c r="G25" s="77"/>
      <c r="H25" s="83"/>
      <c r="I25" s="77"/>
      <c r="J25" s="77"/>
      <c r="K25" s="77"/>
      <c r="L25" s="77"/>
      <c r="M25" s="77"/>
      <c r="N25" s="77"/>
      <c r="O25" s="77"/>
      <c r="P25" s="83"/>
      <c r="Q25" s="77"/>
    </row>
    <row r="26" ht="12">
      <c r="Q26" s="77"/>
    </row>
    <row r="27" ht="12">
      <c r="Q27" s="77"/>
    </row>
    <row r="28" ht="12">
      <c r="Q28" s="77"/>
    </row>
    <row r="29" ht="12">
      <c r="Q29" s="77"/>
    </row>
  </sheetData>
  <sheetProtection/>
  <mergeCells count="3">
    <mergeCell ref="B3:C3"/>
    <mergeCell ref="A1:P1"/>
    <mergeCell ref="A2:P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0">
      <selection activeCell="N8" sqref="N8"/>
    </sheetView>
  </sheetViews>
  <sheetFormatPr defaultColWidth="9.140625" defaultRowHeight="12.75"/>
  <cols>
    <col min="1" max="1" width="8.8515625" style="53" bestFit="1" customWidth="1"/>
    <col min="2" max="3" width="10.140625" style="53" bestFit="1" customWidth="1"/>
    <col min="4" max="11" width="7.8515625" style="53" bestFit="1" customWidth="1"/>
    <col min="12" max="12" width="7.8515625" style="53" customWidth="1"/>
    <col min="13" max="13" width="7.8515625" style="53" bestFit="1" customWidth="1"/>
    <col min="14" max="15" width="8.7109375" style="53" bestFit="1" customWidth="1"/>
    <col min="16" max="17" width="9.140625" style="53" customWidth="1"/>
    <col min="18" max="20" width="9.140625" style="4" customWidth="1"/>
    <col min="21" max="16384" width="9.140625" style="29" customWidth="1"/>
  </cols>
  <sheetData>
    <row r="1" spans="1:17" ht="11.25">
      <c r="A1" s="125" t="s">
        <v>279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94"/>
    </row>
    <row r="2" spans="1:17" ht="11.25">
      <c r="A2" s="125" t="s">
        <v>278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94"/>
    </row>
    <row r="3" ht="11.25">
      <c r="A3" s="31"/>
    </row>
    <row r="4" spans="1:3" ht="13.5" customHeight="1">
      <c r="A4" s="31"/>
      <c r="B4" s="129"/>
      <c r="C4" s="129"/>
    </row>
    <row r="5" spans="1:17" ht="11.25">
      <c r="A5" s="33" t="s">
        <v>263</v>
      </c>
      <c r="B5" s="34">
        <v>40204</v>
      </c>
      <c r="C5" s="34">
        <v>40235</v>
      </c>
      <c r="D5" s="35">
        <v>40261</v>
      </c>
      <c r="E5" s="35">
        <v>40287</v>
      </c>
      <c r="F5" s="35">
        <v>40325</v>
      </c>
      <c r="G5" s="35">
        <v>40351</v>
      </c>
      <c r="H5" s="35">
        <v>40367</v>
      </c>
      <c r="I5" s="35">
        <v>40386</v>
      </c>
      <c r="J5" s="35">
        <v>40402</v>
      </c>
      <c r="K5" s="35">
        <v>40413</v>
      </c>
      <c r="L5" s="35">
        <v>40430</v>
      </c>
      <c r="M5" s="35">
        <v>40444</v>
      </c>
      <c r="N5" s="35">
        <v>40472</v>
      </c>
      <c r="O5" s="35">
        <v>40486</v>
      </c>
      <c r="P5" s="35"/>
      <c r="Q5" s="35"/>
    </row>
    <row r="6" spans="1:17" ht="12.75">
      <c r="A6" s="53">
        <v>1</v>
      </c>
      <c r="B6" s="74"/>
      <c r="C6" s="74"/>
      <c r="D6" s="74"/>
      <c r="E6" s="71">
        <v>10.2</v>
      </c>
      <c r="F6" s="76">
        <v>9.1</v>
      </c>
      <c r="G6" s="76">
        <v>9.7</v>
      </c>
      <c r="H6" s="76">
        <v>7.9</v>
      </c>
      <c r="I6" s="76">
        <v>8.8</v>
      </c>
      <c r="J6" s="76">
        <v>8</v>
      </c>
      <c r="K6" s="76">
        <v>8</v>
      </c>
      <c r="L6" s="76">
        <v>7.2</v>
      </c>
      <c r="M6" s="76">
        <v>7.4</v>
      </c>
      <c r="N6" s="76">
        <v>8.1</v>
      </c>
      <c r="O6" s="76">
        <v>10.2</v>
      </c>
      <c r="P6" s="76"/>
      <c r="Q6" s="76"/>
    </row>
    <row r="7" spans="1:17" ht="12.75">
      <c r="A7" s="53">
        <v>2</v>
      </c>
      <c r="B7" s="74"/>
      <c r="C7" s="74"/>
      <c r="D7" s="74"/>
      <c r="E7" s="71">
        <v>10</v>
      </c>
      <c r="F7" s="71">
        <v>9</v>
      </c>
      <c r="G7" s="76">
        <v>9.7</v>
      </c>
      <c r="H7" s="76">
        <v>7.8</v>
      </c>
      <c r="I7" s="76">
        <v>7.8</v>
      </c>
      <c r="J7" s="76">
        <v>7.8</v>
      </c>
      <c r="K7" s="76">
        <v>6.6</v>
      </c>
      <c r="L7" s="76">
        <v>7.2</v>
      </c>
      <c r="M7" s="76">
        <v>6.7</v>
      </c>
      <c r="N7" s="76">
        <v>7.7</v>
      </c>
      <c r="O7" s="76">
        <v>9.9</v>
      </c>
      <c r="P7" s="76"/>
      <c r="Q7" s="76"/>
    </row>
    <row r="8" spans="1:17" ht="12.75">
      <c r="A8" s="53">
        <v>3</v>
      </c>
      <c r="B8" s="74"/>
      <c r="C8" s="74"/>
      <c r="D8" s="74"/>
      <c r="E8" s="71">
        <v>9.9</v>
      </c>
      <c r="F8" s="76">
        <v>8.9</v>
      </c>
      <c r="G8" s="76">
        <v>9.5</v>
      </c>
      <c r="H8" s="76">
        <v>7.6</v>
      </c>
      <c r="I8" s="76">
        <v>6.6</v>
      </c>
      <c r="J8" s="76">
        <v>7.8</v>
      </c>
      <c r="K8" s="76">
        <v>6</v>
      </c>
      <c r="L8" s="76">
        <v>7.1</v>
      </c>
      <c r="M8" s="76">
        <v>6.6</v>
      </c>
      <c r="N8" s="76">
        <v>7.6</v>
      </c>
      <c r="O8" s="76">
        <v>9.5</v>
      </c>
      <c r="P8" s="76"/>
      <c r="Q8" s="76"/>
    </row>
    <row r="9" spans="1:17" ht="12.75">
      <c r="A9" s="53">
        <v>4</v>
      </c>
      <c r="B9" s="74"/>
      <c r="C9" s="74"/>
      <c r="D9" s="74"/>
      <c r="E9" s="71">
        <v>10</v>
      </c>
      <c r="F9" s="76">
        <v>8.6</v>
      </c>
      <c r="G9" s="76">
        <v>8.8</v>
      </c>
      <c r="H9" s="76">
        <v>7.3</v>
      </c>
      <c r="I9" s="76">
        <v>6.5</v>
      </c>
      <c r="J9" s="76">
        <v>7.7</v>
      </c>
      <c r="K9" s="76">
        <v>5.9</v>
      </c>
      <c r="L9" s="76">
        <v>7</v>
      </c>
      <c r="M9" s="76">
        <v>6.6</v>
      </c>
      <c r="N9" s="76">
        <v>7.5</v>
      </c>
      <c r="O9" s="76">
        <v>9.4</v>
      </c>
      <c r="P9" s="76"/>
      <c r="Q9" s="76"/>
    </row>
    <row r="10" spans="1:17" ht="12.75">
      <c r="A10" s="53">
        <v>5</v>
      </c>
      <c r="B10" s="74"/>
      <c r="C10" s="74"/>
      <c r="D10" s="74"/>
      <c r="E10" s="71">
        <v>10.1</v>
      </c>
      <c r="F10" s="76">
        <v>8.5</v>
      </c>
      <c r="G10" s="76">
        <v>7</v>
      </c>
      <c r="H10" s="76">
        <v>3.7</v>
      </c>
      <c r="I10" s="76">
        <v>4.3</v>
      </c>
      <c r="J10" s="76">
        <v>7.5</v>
      </c>
      <c r="K10" s="76">
        <v>5.5</v>
      </c>
      <c r="L10" s="76">
        <v>7</v>
      </c>
      <c r="M10" s="76">
        <v>6.8</v>
      </c>
      <c r="N10" s="76">
        <v>7.4</v>
      </c>
      <c r="O10" s="76">
        <v>9.4</v>
      </c>
      <c r="P10" s="76"/>
      <c r="Q10" s="76"/>
    </row>
    <row r="11" spans="1:17" ht="12.75">
      <c r="A11" s="53">
        <v>6</v>
      </c>
      <c r="B11" s="74"/>
      <c r="C11" s="74"/>
      <c r="D11" s="74"/>
      <c r="E11" s="71">
        <v>9.5</v>
      </c>
      <c r="F11" s="76">
        <v>8.3</v>
      </c>
      <c r="G11" s="76">
        <v>6.8</v>
      </c>
      <c r="H11" s="76">
        <v>3.8</v>
      </c>
      <c r="I11" s="76">
        <v>1</v>
      </c>
      <c r="J11" s="76">
        <v>4.4</v>
      </c>
      <c r="K11" s="76">
        <v>4.9</v>
      </c>
      <c r="L11" s="76">
        <v>6.9</v>
      </c>
      <c r="M11" s="76">
        <v>6.8</v>
      </c>
      <c r="N11" s="76">
        <v>7.3</v>
      </c>
      <c r="O11" s="76">
        <v>9.4</v>
      </c>
      <c r="P11" s="76"/>
      <c r="Q11" s="76"/>
    </row>
    <row r="12" spans="1:17" ht="12.75">
      <c r="A12" s="53">
        <v>7</v>
      </c>
      <c r="B12" s="74"/>
      <c r="C12" s="74"/>
      <c r="D12" s="74"/>
      <c r="E12" s="71">
        <v>9.3</v>
      </c>
      <c r="F12" s="76">
        <v>8.2</v>
      </c>
      <c r="G12" s="76">
        <v>6.8</v>
      </c>
      <c r="H12" s="76">
        <v>4.1</v>
      </c>
      <c r="I12" s="76">
        <v>0.5</v>
      </c>
      <c r="J12" s="76">
        <v>3.4</v>
      </c>
      <c r="K12" s="76">
        <v>4.2</v>
      </c>
      <c r="L12" s="76"/>
      <c r="M12" s="76">
        <v>6.9</v>
      </c>
      <c r="N12" s="76">
        <v>7.3</v>
      </c>
      <c r="O12" s="76">
        <v>9.4</v>
      </c>
      <c r="P12" s="76"/>
      <c r="Q12" s="76"/>
    </row>
    <row r="13" spans="1:17" ht="12.75">
      <c r="A13" s="53">
        <v>8</v>
      </c>
      <c r="B13" s="74"/>
      <c r="C13" s="74"/>
      <c r="D13" s="74"/>
      <c r="E13" s="71">
        <v>9.1</v>
      </c>
      <c r="F13" s="76">
        <v>8.2</v>
      </c>
      <c r="G13" s="76">
        <v>6.8</v>
      </c>
      <c r="H13" s="76">
        <v>1.9</v>
      </c>
      <c r="I13" s="76">
        <v>0.5</v>
      </c>
      <c r="J13" s="76">
        <v>3.3</v>
      </c>
      <c r="K13" s="76">
        <v>2.4</v>
      </c>
      <c r="L13" s="76">
        <v>6.6</v>
      </c>
      <c r="M13" s="76">
        <v>6.7</v>
      </c>
      <c r="N13" s="76">
        <v>7.2</v>
      </c>
      <c r="O13" s="76">
        <v>9.4</v>
      </c>
      <c r="P13" s="76"/>
      <c r="Q13" s="76"/>
    </row>
    <row r="14" spans="1:17" ht="12.75">
      <c r="A14" s="53">
        <v>9</v>
      </c>
      <c r="B14" s="74"/>
      <c r="C14" s="74"/>
      <c r="D14" s="74"/>
      <c r="E14" s="71">
        <v>8.9</v>
      </c>
      <c r="F14" s="76">
        <v>8.1</v>
      </c>
      <c r="G14" s="76">
        <v>6.6</v>
      </c>
      <c r="H14" s="76">
        <v>0.7</v>
      </c>
      <c r="I14" s="76">
        <v>0.5</v>
      </c>
      <c r="J14" s="76">
        <v>2.4</v>
      </c>
      <c r="K14" s="76">
        <v>1.6</v>
      </c>
      <c r="L14" s="76">
        <v>6.3</v>
      </c>
      <c r="M14" s="76"/>
      <c r="N14" s="76">
        <v>7.2</v>
      </c>
      <c r="O14" s="76">
        <v>9.2</v>
      </c>
      <c r="P14" s="76"/>
      <c r="Q14" s="76"/>
    </row>
    <row r="15" spans="1:17" ht="12.75">
      <c r="A15" s="53">
        <v>10</v>
      </c>
      <c r="B15" s="74"/>
      <c r="C15" s="74"/>
      <c r="D15" s="74"/>
      <c r="E15" s="71">
        <v>8.7</v>
      </c>
      <c r="F15" s="76">
        <v>8.1</v>
      </c>
      <c r="G15" s="74"/>
      <c r="H15" s="76">
        <v>0.5</v>
      </c>
      <c r="I15" s="76">
        <v>0.5</v>
      </c>
      <c r="J15" s="76"/>
      <c r="K15" s="76"/>
      <c r="L15" s="76"/>
      <c r="M15" s="76"/>
      <c r="N15" s="76">
        <v>7.1</v>
      </c>
      <c r="O15" s="76"/>
      <c r="P15" s="76"/>
      <c r="Q15" s="76"/>
    </row>
    <row r="16" spans="1:17" ht="12.75">
      <c r="A16" s="53">
        <v>11</v>
      </c>
      <c r="E16" s="71">
        <v>8.7</v>
      </c>
      <c r="F16" s="71">
        <v>8</v>
      </c>
      <c r="G16" s="74"/>
      <c r="H16" s="76">
        <v>0.5</v>
      </c>
      <c r="I16" s="76">
        <v>0.5</v>
      </c>
      <c r="J16" s="76"/>
      <c r="K16" s="76"/>
      <c r="L16" s="76"/>
      <c r="M16" s="76"/>
      <c r="N16" s="76"/>
      <c r="O16" s="76"/>
      <c r="P16" s="76"/>
      <c r="Q16" s="76"/>
    </row>
    <row r="17" spans="1:17" ht="12.75">
      <c r="A17" s="53">
        <v>12</v>
      </c>
      <c r="E17" s="71">
        <v>8.5</v>
      </c>
      <c r="F17" s="76">
        <v>7.9</v>
      </c>
      <c r="G17" s="74"/>
      <c r="H17" s="76">
        <v>0.5</v>
      </c>
      <c r="I17" s="76"/>
      <c r="J17" s="76"/>
      <c r="K17" s="76"/>
      <c r="L17" s="76"/>
      <c r="M17" s="76"/>
      <c r="N17" s="76"/>
      <c r="O17" s="76"/>
      <c r="P17" s="76"/>
      <c r="Q17" s="76"/>
    </row>
    <row r="18" spans="1:17" ht="12.75">
      <c r="A18" s="53">
        <v>13</v>
      </c>
      <c r="E18" s="71">
        <v>8.3</v>
      </c>
      <c r="F18" s="76"/>
      <c r="G18" s="74"/>
      <c r="H18" s="76">
        <v>0.6</v>
      </c>
      <c r="I18" s="76"/>
      <c r="J18" s="76"/>
      <c r="K18" s="76"/>
      <c r="L18" s="76"/>
      <c r="M18" s="76"/>
      <c r="N18" s="76"/>
      <c r="O18" s="76"/>
      <c r="P18" s="76"/>
      <c r="Q18" s="76"/>
    </row>
    <row r="19" spans="1:17" ht="12.75">
      <c r="A19" s="53">
        <v>14</v>
      </c>
      <c r="E19" s="71"/>
      <c r="F19" s="76"/>
      <c r="G19" s="74"/>
      <c r="H19" s="76">
        <v>0.8</v>
      </c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12.75">
      <c r="A20" s="53">
        <v>15</v>
      </c>
      <c r="E20" s="71"/>
      <c r="F20" s="76"/>
      <c r="G20" s="74"/>
      <c r="H20" s="76">
        <v>0.5</v>
      </c>
      <c r="I20" s="76"/>
      <c r="J20" s="76"/>
      <c r="K20" s="76"/>
      <c r="L20" s="76"/>
      <c r="M20" s="76"/>
      <c r="N20" s="76"/>
      <c r="O20" s="76"/>
      <c r="P20" s="76"/>
      <c r="Q20" s="76"/>
    </row>
    <row r="21" spans="1:17" ht="12.75">
      <c r="A21" s="53">
        <v>16</v>
      </c>
      <c r="E21" s="71"/>
      <c r="F21" s="76"/>
      <c r="G21" s="74"/>
      <c r="H21" s="76">
        <v>0.5</v>
      </c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12.75">
      <c r="A22" s="53">
        <v>17</v>
      </c>
      <c r="E22" s="71"/>
      <c r="F22" s="76"/>
      <c r="G22" s="74"/>
      <c r="H22" s="76">
        <v>0.5</v>
      </c>
      <c r="I22" s="76"/>
      <c r="J22" s="76"/>
      <c r="K22" s="76"/>
      <c r="L22" s="76"/>
      <c r="M22" s="76"/>
      <c r="N22" s="76"/>
      <c r="O22" s="76"/>
      <c r="P22" s="76"/>
      <c r="Q22" s="76"/>
    </row>
    <row r="23" spans="1:17" ht="12.75">
      <c r="A23" s="53">
        <v>18</v>
      </c>
      <c r="E23" s="71"/>
      <c r="F23" s="76"/>
      <c r="G23" s="74"/>
      <c r="H23" s="76">
        <v>0.5</v>
      </c>
      <c r="I23" s="76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2.75">
      <c r="A24" s="53"/>
      <c r="B24" s="53"/>
      <c r="C24" s="53"/>
      <c r="D24" s="53"/>
      <c r="E24" s="53"/>
      <c r="F24" s="53"/>
      <c r="G24" s="53"/>
      <c r="H24" s="53"/>
      <c r="I24" s="53"/>
      <c r="J24" s="76"/>
      <c r="K24" s="53"/>
      <c r="L24" s="53"/>
      <c r="M24" s="53"/>
      <c r="N24" s="53"/>
      <c r="O24" s="53"/>
      <c r="P24" s="53"/>
      <c r="Q24" s="53"/>
    </row>
    <row r="25" spans="1:17" s="4" customFormat="1" ht="11.25">
      <c r="A25" s="53"/>
      <c r="B25" s="53"/>
      <c r="C25" s="53"/>
      <c r="D25" s="53" t="s">
        <v>282</v>
      </c>
      <c r="E25" s="55">
        <f>AVERAGE(E6:E8)</f>
        <v>10.033333333333333</v>
      </c>
      <c r="F25" s="55">
        <f aca="true" t="shared" si="0" ref="F25:O25">AVERAGE(F6:F8)</f>
        <v>9</v>
      </c>
      <c r="G25" s="55">
        <f t="shared" si="0"/>
        <v>9.633333333333333</v>
      </c>
      <c r="H25" s="55">
        <f t="shared" si="0"/>
        <v>7.766666666666666</v>
      </c>
      <c r="I25" s="55">
        <f t="shared" si="0"/>
        <v>7.733333333333334</v>
      </c>
      <c r="J25" s="55">
        <f t="shared" si="0"/>
        <v>7.866666666666667</v>
      </c>
      <c r="K25" s="55">
        <f t="shared" si="0"/>
        <v>6.866666666666667</v>
      </c>
      <c r="L25" s="55">
        <f t="shared" si="0"/>
        <v>7.166666666666667</v>
      </c>
      <c r="M25" s="55">
        <f t="shared" si="0"/>
        <v>6.900000000000001</v>
      </c>
      <c r="N25" s="55">
        <f t="shared" si="0"/>
        <v>7.8</v>
      </c>
      <c r="O25" s="55">
        <f t="shared" si="0"/>
        <v>9.866666666666667</v>
      </c>
      <c r="P25" s="53"/>
      <c r="Q25" s="53"/>
    </row>
    <row r="26" spans="1:17" s="4" customFormat="1" ht="11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4" customFormat="1" ht="11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</sheetData>
  <sheetProtection/>
  <mergeCells count="3">
    <mergeCell ref="B4:C4"/>
    <mergeCell ref="A1:P1"/>
    <mergeCell ref="A2:P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O7" sqref="O7"/>
    </sheetView>
  </sheetViews>
  <sheetFormatPr defaultColWidth="9.140625" defaultRowHeight="12.75"/>
  <cols>
    <col min="1" max="1" width="8.7109375" style="83" bestFit="1" customWidth="1"/>
    <col min="2" max="3" width="8.8515625" style="77" bestFit="1" customWidth="1"/>
    <col min="4" max="4" width="10.57421875" style="77" bestFit="1" customWidth="1"/>
    <col min="5" max="7" width="8.8515625" style="77" bestFit="1" customWidth="1"/>
    <col min="8" max="8" width="7.8515625" style="77" bestFit="1" customWidth="1"/>
    <col min="9" max="12" width="8.8515625" style="77" bestFit="1" customWidth="1"/>
    <col min="13" max="13" width="8.7109375" style="77" customWidth="1"/>
    <col min="14" max="15" width="9.8515625" style="77" bestFit="1" customWidth="1"/>
    <col min="16" max="17" width="9.140625" style="77" customWidth="1"/>
    <col min="18" max="16384" width="9.140625" style="29" customWidth="1"/>
  </cols>
  <sheetData>
    <row r="1" spans="1:17" ht="12">
      <c r="A1" s="128" t="s">
        <v>279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90"/>
    </row>
    <row r="2" spans="1:17" ht="13.5">
      <c r="A2" s="130" t="s">
        <v>315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91"/>
    </row>
    <row r="3" spans="1:3" ht="12">
      <c r="A3" s="82"/>
      <c r="B3" s="127"/>
      <c r="C3" s="127"/>
    </row>
    <row r="4" spans="1:17" ht="12">
      <c r="A4" s="84" t="s">
        <v>263</v>
      </c>
      <c r="B4" s="85">
        <v>40204</v>
      </c>
      <c r="C4" s="85">
        <v>40235</v>
      </c>
      <c r="D4" s="86">
        <v>40261</v>
      </c>
      <c r="E4" s="86">
        <v>40287</v>
      </c>
      <c r="F4" s="86">
        <v>40325</v>
      </c>
      <c r="G4" s="86">
        <v>40351</v>
      </c>
      <c r="H4" s="86">
        <v>40367</v>
      </c>
      <c r="I4" s="86">
        <v>40386</v>
      </c>
      <c r="J4" s="86">
        <v>40402</v>
      </c>
      <c r="K4" s="86">
        <v>40413</v>
      </c>
      <c r="L4" s="86">
        <v>40430</v>
      </c>
      <c r="M4" s="86">
        <v>40444</v>
      </c>
      <c r="N4" s="86">
        <v>40472</v>
      </c>
      <c r="O4" s="86">
        <v>40486</v>
      </c>
      <c r="P4" s="86"/>
      <c r="Q4" s="86"/>
    </row>
    <row r="5" spans="1:15" ht="12">
      <c r="A5" s="83">
        <v>1</v>
      </c>
      <c r="B5" s="92"/>
      <c r="C5" s="92"/>
      <c r="D5" s="92"/>
      <c r="E5" s="92">
        <v>12.8</v>
      </c>
      <c r="F5" s="77">
        <v>16.5</v>
      </c>
      <c r="G5" s="77">
        <v>20.3</v>
      </c>
      <c r="H5" s="77">
        <v>21</v>
      </c>
      <c r="I5" s="77">
        <v>24.2</v>
      </c>
      <c r="J5" s="77">
        <v>22.8</v>
      </c>
      <c r="K5" s="77">
        <v>22.4</v>
      </c>
      <c r="L5" s="77">
        <v>19.5</v>
      </c>
      <c r="M5" s="77">
        <v>18.6</v>
      </c>
      <c r="N5" s="77">
        <v>14</v>
      </c>
      <c r="O5" s="77">
        <v>10.3</v>
      </c>
    </row>
    <row r="6" spans="1:15" ht="12">
      <c r="A6" s="83">
        <v>2</v>
      </c>
      <c r="B6" s="92"/>
      <c r="C6" s="92"/>
      <c r="D6" s="92"/>
      <c r="E6" s="92">
        <v>10.9</v>
      </c>
      <c r="F6" s="77">
        <v>16.2</v>
      </c>
      <c r="G6" s="77">
        <v>19.8</v>
      </c>
      <c r="H6" s="77">
        <v>21</v>
      </c>
      <c r="I6" s="77">
        <v>23.2</v>
      </c>
      <c r="J6" s="77">
        <v>22.8</v>
      </c>
      <c r="K6" s="77">
        <v>22</v>
      </c>
      <c r="L6" s="77">
        <v>19.5</v>
      </c>
      <c r="M6" s="77">
        <v>18.3</v>
      </c>
      <c r="N6" s="77">
        <v>14</v>
      </c>
      <c r="O6" s="77">
        <v>10</v>
      </c>
    </row>
    <row r="7" spans="1:15" ht="12">
      <c r="A7" s="83">
        <v>3</v>
      </c>
      <c r="B7" s="92"/>
      <c r="C7" s="92"/>
      <c r="D7" s="92"/>
      <c r="E7" s="92">
        <v>10.6</v>
      </c>
      <c r="F7" s="77">
        <v>15.7</v>
      </c>
      <c r="G7" s="77">
        <v>19.7</v>
      </c>
      <c r="H7" s="77">
        <v>21</v>
      </c>
      <c r="I7" s="77">
        <v>23</v>
      </c>
      <c r="J7" s="77">
        <v>22.8</v>
      </c>
      <c r="K7" s="77">
        <v>21.9</v>
      </c>
      <c r="L7" s="77">
        <v>19.5</v>
      </c>
      <c r="M7" s="77">
        <v>18.3</v>
      </c>
      <c r="N7" s="77">
        <v>13.9</v>
      </c>
      <c r="O7" s="77">
        <v>9.9</v>
      </c>
    </row>
    <row r="8" spans="1:15" ht="12">
      <c r="A8" s="83">
        <v>4</v>
      </c>
      <c r="B8" s="92"/>
      <c r="C8" s="92"/>
      <c r="D8" s="92"/>
      <c r="E8" s="92">
        <v>10.5</v>
      </c>
      <c r="F8" s="77">
        <v>15.3</v>
      </c>
      <c r="G8" s="77">
        <v>19.2</v>
      </c>
      <c r="H8" s="77">
        <v>20.9</v>
      </c>
      <c r="I8" s="77">
        <v>22.9</v>
      </c>
      <c r="J8" s="77">
        <v>22.8</v>
      </c>
      <c r="K8" s="77">
        <v>21.7</v>
      </c>
      <c r="L8" s="77">
        <v>19.4</v>
      </c>
      <c r="M8" s="77">
        <v>18.3</v>
      </c>
      <c r="N8" s="77">
        <v>13.9</v>
      </c>
      <c r="O8" s="77">
        <v>9.8</v>
      </c>
    </row>
    <row r="9" spans="1:15" ht="12">
      <c r="A9" s="83">
        <v>5</v>
      </c>
      <c r="B9" s="92"/>
      <c r="C9" s="92"/>
      <c r="D9" s="92"/>
      <c r="E9" s="92">
        <v>10.5</v>
      </c>
      <c r="F9" s="77">
        <v>15.1</v>
      </c>
      <c r="G9" s="77">
        <v>17.3</v>
      </c>
      <c r="H9" s="77">
        <v>20.1</v>
      </c>
      <c r="I9" s="77">
        <v>22.3</v>
      </c>
      <c r="J9" s="77">
        <v>22.8</v>
      </c>
      <c r="K9" s="77">
        <v>21.5</v>
      </c>
      <c r="L9" s="77">
        <v>19.4</v>
      </c>
      <c r="M9" s="77">
        <v>18.3</v>
      </c>
      <c r="N9" s="77">
        <v>13.9</v>
      </c>
      <c r="O9" s="77">
        <v>9.8</v>
      </c>
    </row>
    <row r="10" spans="1:15" ht="12">
      <c r="A10" s="83">
        <v>6</v>
      </c>
      <c r="B10" s="92"/>
      <c r="C10" s="92"/>
      <c r="D10" s="92"/>
      <c r="E10" s="92">
        <v>10.2</v>
      </c>
      <c r="F10" s="77">
        <v>14.9</v>
      </c>
      <c r="G10" s="77">
        <v>15.9</v>
      </c>
      <c r="H10" s="77">
        <v>19.3</v>
      </c>
      <c r="I10" s="77">
        <v>21.6</v>
      </c>
      <c r="J10" s="77">
        <v>21.9</v>
      </c>
      <c r="K10" s="77">
        <v>21.2</v>
      </c>
      <c r="L10" s="77">
        <v>19.4</v>
      </c>
      <c r="M10" s="77">
        <v>18.3</v>
      </c>
      <c r="N10" s="77">
        <v>13.9</v>
      </c>
      <c r="O10" s="77">
        <v>9.8</v>
      </c>
    </row>
    <row r="11" spans="1:15" ht="12">
      <c r="A11" s="83">
        <v>7</v>
      </c>
      <c r="B11" s="92"/>
      <c r="C11" s="92"/>
      <c r="D11" s="92"/>
      <c r="E11" s="92">
        <v>10</v>
      </c>
      <c r="F11" s="77">
        <v>14.8</v>
      </c>
      <c r="G11" s="77">
        <v>15.4</v>
      </c>
      <c r="H11" s="77">
        <v>19.1</v>
      </c>
      <c r="I11" s="77">
        <v>20.9</v>
      </c>
      <c r="J11" s="77">
        <v>21.3</v>
      </c>
      <c r="K11" s="77">
        <v>21.1</v>
      </c>
      <c r="M11" s="77">
        <v>18.3</v>
      </c>
      <c r="N11" s="77">
        <v>13.9</v>
      </c>
      <c r="O11" s="77">
        <v>9.8</v>
      </c>
    </row>
    <row r="12" spans="1:15" ht="12">
      <c r="A12" s="83">
        <v>8</v>
      </c>
      <c r="B12" s="92"/>
      <c r="C12" s="92"/>
      <c r="D12" s="92"/>
      <c r="E12" s="92">
        <v>9.9</v>
      </c>
      <c r="F12" s="77">
        <v>14.6</v>
      </c>
      <c r="G12" s="77">
        <v>15.2</v>
      </c>
      <c r="H12" s="77">
        <v>18.3</v>
      </c>
      <c r="I12" s="77">
        <v>20.4</v>
      </c>
      <c r="J12" s="77">
        <v>21</v>
      </c>
      <c r="K12" s="77">
        <v>20.6</v>
      </c>
      <c r="L12" s="77">
        <v>19.4</v>
      </c>
      <c r="M12" s="77">
        <v>18.2</v>
      </c>
      <c r="N12" s="77">
        <v>13.8</v>
      </c>
      <c r="O12" s="77">
        <v>9.8</v>
      </c>
    </row>
    <row r="13" spans="1:15" ht="12">
      <c r="A13" s="83">
        <v>9</v>
      </c>
      <c r="B13" s="92"/>
      <c r="C13" s="92"/>
      <c r="D13" s="92"/>
      <c r="E13" s="92">
        <v>9.8</v>
      </c>
      <c r="F13" s="77">
        <v>14.6</v>
      </c>
      <c r="G13" s="77">
        <v>15.1</v>
      </c>
      <c r="H13" s="77">
        <v>17.8</v>
      </c>
      <c r="I13" s="77">
        <v>19.4</v>
      </c>
      <c r="J13" s="77">
        <v>20.3</v>
      </c>
      <c r="K13" s="77">
        <v>20.3</v>
      </c>
      <c r="L13" s="77">
        <v>19.3</v>
      </c>
      <c r="N13" s="77">
        <v>13.8</v>
      </c>
      <c r="O13" s="77">
        <v>9.8</v>
      </c>
    </row>
    <row r="14" spans="1:14" ht="12">
      <c r="A14" s="83">
        <v>10</v>
      </c>
      <c r="B14" s="92"/>
      <c r="C14" s="92"/>
      <c r="D14" s="92"/>
      <c r="E14" s="92">
        <v>9.8</v>
      </c>
      <c r="F14" s="77">
        <v>14.6</v>
      </c>
      <c r="G14" s="92"/>
      <c r="H14" s="77">
        <v>16.6</v>
      </c>
      <c r="I14" s="77">
        <v>18.3</v>
      </c>
      <c r="N14" s="77">
        <v>13.8</v>
      </c>
    </row>
    <row r="15" spans="1:9" ht="12">
      <c r="A15" s="83">
        <v>11</v>
      </c>
      <c r="C15" s="80"/>
      <c r="D15" s="80"/>
      <c r="E15" s="93">
        <v>9.8</v>
      </c>
      <c r="F15" s="77">
        <v>14.5</v>
      </c>
      <c r="G15" s="80"/>
      <c r="H15" s="77">
        <v>16</v>
      </c>
      <c r="I15" s="80">
        <v>16.3</v>
      </c>
    </row>
    <row r="16" spans="1:9" ht="12">
      <c r="A16" s="83">
        <v>12</v>
      </c>
      <c r="C16" s="80"/>
      <c r="D16" s="80"/>
      <c r="E16" s="93">
        <v>9.7</v>
      </c>
      <c r="F16" s="77">
        <v>14.5</v>
      </c>
      <c r="G16" s="80"/>
      <c r="H16" s="77">
        <v>15.5</v>
      </c>
      <c r="I16" s="80"/>
    </row>
    <row r="17" spans="1:9" ht="12">
      <c r="A17" s="83">
        <v>13</v>
      </c>
      <c r="C17" s="80"/>
      <c r="D17" s="80"/>
      <c r="E17" s="93">
        <v>9.6</v>
      </c>
      <c r="G17" s="80"/>
      <c r="H17" s="77">
        <v>15.1</v>
      </c>
      <c r="I17" s="80"/>
    </row>
    <row r="18" spans="1:9" ht="12">
      <c r="A18" s="83">
        <v>14</v>
      </c>
      <c r="C18" s="80"/>
      <c r="D18" s="80"/>
      <c r="E18" s="93"/>
      <c r="G18" s="80"/>
      <c r="H18" s="77">
        <v>14.9</v>
      </c>
      <c r="I18" s="80"/>
    </row>
    <row r="19" spans="1:9" ht="12">
      <c r="A19" s="83">
        <v>15</v>
      </c>
      <c r="C19" s="80"/>
      <c r="D19" s="80"/>
      <c r="E19" s="93"/>
      <c r="G19" s="80"/>
      <c r="H19" s="77">
        <v>14.7</v>
      </c>
      <c r="I19" s="80"/>
    </row>
    <row r="20" spans="1:9" ht="12">
      <c r="A20" s="83">
        <v>16</v>
      </c>
      <c r="C20" s="80"/>
      <c r="D20" s="80"/>
      <c r="E20" s="93"/>
      <c r="G20" s="80"/>
      <c r="H20" s="77">
        <v>14.5</v>
      </c>
      <c r="I20" s="80"/>
    </row>
    <row r="21" spans="1:9" ht="12">
      <c r="A21" s="83">
        <v>17</v>
      </c>
      <c r="C21" s="80"/>
      <c r="D21" s="80"/>
      <c r="E21" s="93"/>
      <c r="G21" s="80"/>
      <c r="H21" s="77">
        <v>14.4</v>
      </c>
      <c r="I21" s="80"/>
    </row>
    <row r="22" spans="1:9" ht="12">
      <c r="A22" s="83">
        <v>18</v>
      </c>
      <c r="C22" s="80"/>
      <c r="D22" s="80"/>
      <c r="E22" s="93"/>
      <c r="G22" s="80"/>
      <c r="H22" s="77">
        <v>14.2</v>
      </c>
      <c r="I22" s="80"/>
    </row>
    <row r="23" spans="1:17" s="4" customFormat="1" ht="12">
      <c r="A23" s="83"/>
      <c r="B23" s="77"/>
      <c r="C23" s="80"/>
      <c r="D23" s="80"/>
      <c r="E23" s="73"/>
      <c r="F23" s="77"/>
      <c r="G23" s="80"/>
      <c r="H23" s="77"/>
      <c r="I23" s="80"/>
      <c r="J23" s="77"/>
      <c r="K23" s="77"/>
      <c r="L23" s="77"/>
      <c r="M23" s="77"/>
      <c r="N23" s="77"/>
      <c r="O23" s="77"/>
      <c r="P23" s="77"/>
      <c r="Q23" s="77"/>
    </row>
    <row r="24" spans="1:17" s="4" customFormat="1" ht="12">
      <c r="A24" s="83"/>
      <c r="B24" s="77"/>
      <c r="C24" s="80"/>
      <c r="D24" s="93" t="s">
        <v>284</v>
      </c>
      <c r="E24" s="80">
        <f>AVERAGE(E5:E7)</f>
        <v>11.433333333333335</v>
      </c>
      <c r="F24" s="80">
        <f>AVERAGE(F5:F7)</f>
        <v>16.133333333333336</v>
      </c>
      <c r="G24" s="80">
        <f aca="true" t="shared" si="0" ref="G24:O24">AVERAGE(G5:G7)</f>
        <v>19.933333333333334</v>
      </c>
      <c r="H24" s="80">
        <f t="shared" si="0"/>
        <v>21</v>
      </c>
      <c r="I24" s="80">
        <f t="shared" si="0"/>
        <v>23.46666666666667</v>
      </c>
      <c r="J24" s="80">
        <f t="shared" si="0"/>
        <v>22.8</v>
      </c>
      <c r="K24" s="80">
        <f t="shared" si="0"/>
        <v>22.099999999999998</v>
      </c>
      <c r="L24" s="80">
        <f t="shared" si="0"/>
        <v>19.5</v>
      </c>
      <c r="M24" s="80">
        <f t="shared" si="0"/>
        <v>18.400000000000002</v>
      </c>
      <c r="N24" s="80">
        <f t="shared" si="0"/>
        <v>13.966666666666667</v>
      </c>
      <c r="O24" s="80">
        <f t="shared" si="0"/>
        <v>10.066666666666668</v>
      </c>
      <c r="P24" s="77"/>
      <c r="Q24" s="77"/>
    </row>
    <row r="25" spans="1:17" s="4" customFormat="1" ht="12">
      <c r="A25" s="83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77"/>
      <c r="Q25" s="77"/>
    </row>
  </sheetData>
  <sheetProtection/>
  <mergeCells count="3">
    <mergeCell ref="B3:C3"/>
    <mergeCell ref="A1:P1"/>
    <mergeCell ref="A2:P2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6">
      <selection activeCell="Q37" sqref="Q37"/>
    </sheetView>
  </sheetViews>
  <sheetFormatPr defaultColWidth="9.140625" defaultRowHeight="12.75"/>
  <cols>
    <col min="1" max="1" width="22.140625" style="83" bestFit="1" customWidth="1"/>
    <col min="2" max="3" width="8.8515625" style="77" bestFit="1" customWidth="1"/>
    <col min="4" max="4" width="10.57421875" style="77" bestFit="1" customWidth="1"/>
    <col min="5" max="7" width="8.8515625" style="77" bestFit="1" customWidth="1"/>
    <col min="8" max="8" width="7.8515625" style="77" bestFit="1" customWidth="1"/>
    <col min="9" max="12" width="8.8515625" style="77" bestFit="1" customWidth="1"/>
    <col min="13" max="13" width="8.7109375" style="77" customWidth="1"/>
    <col min="14" max="15" width="9.8515625" style="77" bestFit="1" customWidth="1"/>
    <col min="16" max="17" width="9.140625" style="77" customWidth="1"/>
    <col min="18" max="16384" width="9.140625" style="29" customWidth="1"/>
  </cols>
  <sheetData>
    <row r="1" spans="1:17" ht="12">
      <c r="A1" s="128" t="s">
        <v>279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90"/>
    </row>
    <row r="2" spans="1:17" ht="12">
      <c r="A2" s="130" t="s">
        <v>323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91"/>
    </row>
    <row r="3" spans="1:3" ht="12">
      <c r="A3" s="82"/>
      <c r="B3" s="127"/>
      <c r="C3" s="127"/>
    </row>
    <row r="4" spans="1:17" ht="12">
      <c r="A4" s="84" t="s">
        <v>263</v>
      </c>
      <c r="B4" s="85">
        <v>40204</v>
      </c>
      <c r="C4" s="85">
        <v>40235</v>
      </c>
      <c r="D4" s="86">
        <v>40261</v>
      </c>
      <c r="E4" s="86">
        <v>40287</v>
      </c>
      <c r="F4" s="86">
        <v>40325</v>
      </c>
      <c r="G4" s="86">
        <v>40351</v>
      </c>
      <c r="H4" s="86">
        <v>40367</v>
      </c>
      <c r="I4" s="86">
        <v>40386</v>
      </c>
      <c r="J4" s="86">
        <v>40402</v>
      </c>
      <c r="K4" s="86">
        <v>40413</v>
      </c>
      <c r="L4" s="86">
        <v>40430</v>
      </c>
      <c r="M4" s="86">
        <v>40444</v>
      </c>
      <c r="N4" s="86">
        <v>40472</v>
      </c>
      <c r="O4" s="86">
        <v>40486</v>
      </c>
      <c r="P4" s="86"/>
      <c r="Q4" s="86"/>
    </row>
    <row r="5" spans="1:15" ht="12">
      <c r="A5" s="83">
        <v>1</v>
      </c>
      <c r="B5" s="92"/>
      <c r="C5" s="92"/>
      <c r="D5" s="92"/>
      <c r="E5" s="102">
        <v>127</v>
      </c>
      <c r="F5" s="77">
        <v>10</v>
      </c>
      <c r="G5" s="77">
        <v>10</v>
      </c>
      <c r="H5" s="77">
        <v>4</v>
      </c>
      <c r="I5" s="77">
        <v>4</v>
      </c>
      <c r="J5" s="77">
        <v>12</v>
      </c>
      <c r="K5" s="77">
        <v>49</v>
      </c>
      <c r="M5" s="77">
        <v>20</v>
      </c>
      <c r="N5" s="77">
        <v>4</v>
      </c>
      <c r="O5" s="77">
        <v>11</v>
      </c>
    </row>
    <row r="6" spans="1:7" ht="12">
      <c r="A6" s="83">
        <v>2</v>
      </c>
      <c r="B6" s="92"/>
      <c r="C6" s="92"/>
      <c r="D6" s="92"/>
      <c r="E6" s="103"/>
      <c r="F6" s="100"/>
      <c r="G6" s="100"/>
    </row>
    <row r="7" spans="1:5" ht="12">
      <c r="A7" s="83">
        <v>3</v>
      </c>
      <c r="B7" s="92"/>
      <c r="C7" s="92"/>
      <c r="D7" s="92"/>
      <c r="E7" s="102"/>
    </row>
    <row r="8" spans="1:5" ht="12">
      <c r="A8" s="83">
        <v>4</v>
      </c>
      <c r="B8" s="92"/>
      <c r="C8" s="92"/>
      <c r="D8" s="92"/>
      <c r="E8" s="102"/>
    </row>
    <row r="9" spans="1:5" ht="12">
      <c r="A9" s="83">
        <v>5</v>
      </c>
      <c r="B9" s="92"/>
      <c r="C9" s="92"/>
      <c r="D9" s="92"/>
      <c r="E9" s="102"/>
    </row>
    <row r="10" spans="1:5" ht="12">
      <c r="A10" s="83">
        <v>6</v>
      </c>
      <c r="B10" s="92"/>
      <c r="C10" s="92"/>
      <c r="D10" s="92"/>
      <c r="E10" s="102"/>
    </row>
    <row r="11" spans="1:13" ht="12">
      <c r="A11" s="83">
        <v>7</v>
      </c>
      <c r="B11" s="92"/>
      <c r="C11" s="92"/>
      <c r="D11" s="92"/>
      <c r="E11" s="102"/>
      <c r="K11" s="77">
        <v>23</v>
      </c>
      <c r="M11" s="77">
        <v>20</v>
      </c>
    </row>
    <row r="12" spans="1:15" ht="12">
      <c r="A12" s="83">
        <v>8</v>
      </c>
      <c r="B12" s="92"/>
      <c r="C12" s="92"/>
      <c r="D12" s="92"/>
      <c r="E12" s="102"/>
      <c r="J12" s="77">
        <v>13</v>
      </c>
      <c r="O12" s="77">
        <v>7</v>
      </c>
    </row>
    <row r="13" spans="1:14" ht="12">
      <c r="A13" s="83">
        <v>9</v>
      </c>
      <c r="B13" s="92"/>
      <c r="C13" s="92"/>
      <c r="D13" s="92"/>
      <c r="E13" s="102"/>
      <c r="G13" s="77">
        <v>4</v>
      </c>
      <c r="N13" s="77">
        <v>15</v>
      </c>
    </row>
    <row r="14" spans="1:9" ht="12">
      <c r="A14" s="83">
        <v>10</v>
      </c>
      <c r="B14" s="92"/>
      <c r="C14" s="92"/>
      <c r="D14" s="92"/>
      <c r="E14" s="102"/>
      <c r="F14" s="77">
        <v>10</v>
      </c>
      <c r="G14" s="92"/>
      <c r="I14" s="77">
        <v>35</v>
      </c>
    </row>
    <row r="15" spans="1:9" ht="12">
      <c r="A15" s="83">
        <v>11</v>
      </c>
      <c r="C15" s="80"/>
      <c r="D15" s="80"/>
      <c r="E15" s="104"/>
      <c r="G15" s="80"/>
      <c r="I15" s="80"/>
    </row>
    <row r="16" spans="1:9" ht="12">
      <c r="A16" s="83">
        <v>12</v>
      </c>
      <c r="C16" s="80"/>
      <c r="D16" s="80"/>
      <c r="E16" s="104"/>
      <c r="G16" s="80"/>
      <c r="I16" s="80"/>
    </row>
    <row r="17" spans="1:9" ht="12">
      <c r="A17" s="83">
        <v>13</v>
      </c>
      <c r="C17" s="80"/>
      <c r="D17" s="80"/>
      <c r="E17" s="104"/>
      <c r="G17" s="80"/>
      <c r="I17" s="80"/>
    </row>
    <row r="18" spans="1:9" ht="12">
      <c r="A18" s="83">
        <v>14</v>
      </c>
      <c r="C18" s="80"/>
      <c r="D18" s="80"/>
      <c r="E18" s="104"/>
      <c r="G18" s="80"/>
      <c r="I18" s="80"/>
    </row>
    <row r="19" spans="1:9" ht="12">
      <c r="A19" s="83">
        <v>15</v>
      </c>
      <c r="C19" s="80"/>
      <c r="D19" s="80"/>
      <c r="E19" s="104">
        <v>19</v>
      </c>
      <c r="G19" s="80"/>
      <c r="H19" s="77">
        <v>4</v>
      </c>
      <c r="I19" s="80"/>
    </row>
    <row r="20" spans="3:9" ht="12">
      <c r="C20" s="80"/>
      <c r="D20" s="80"/>
      <c r="E20" s="93"/>
      <c r="G20" s="80"/>
      <c r="I20" s="80"/>
    </row>
    <row r="21" spans="1:15" ht="12.75">
      <c r="A21" s="11" t="s">
        <v>320</v>
      </c>
      <c r="B21" s="77">
        <v>30</v>
      </c>
      <c r="C21" s="77">
        <v>30</v>
      </c>
      <c r="D21" s="77">
        <v>30</v>
      </c>
      <c r="E21" s="77">
        <v>30</v>
      </c>
      <c r="F21" s="77">
        <v>30</v>
      </c>
      <c r="G21" s="77">
        <v>30</v>
      </c>
      <c r="H21" s="77">
        <v>30</v>
      </c>
      <c r="I21" s="77">
        <v>30</v>
      </c>
      <c r="J21" s="77">
        <v>30</v>
      </c>
      <c r="K21" s="77">
        <v>30</v>
      </c>
      <c r="L21" s="77">
        <v>30</v>
      </c>
      <c r="M21" s="77">
        <v>30</v>
      </c>
      <c r="N21" s="77">
        <v>30</v>
      </c>
      <c r="O21" s="77">
        <v>30</v>
      </c>
    </row>
    <row r="22" spans="1:13" ht="12.75">
      <c r="A22" t="s">
        <v>286</v>
      </c>
      <c r="C22" s="80"/>
      <c r="D22" s="80"/>
      <c r="E22" s="93"/>
      <c r="G22" s="80"/>
      <c r="H22" s="77">
        <v>233.8</v>
      </c>
      <c r="I22" s="77">
        <v>233.8</v>
      </c>
      <c r="J22" s="77">
        <v>233.8</v>
      </c>
      <c r="K22" s="77">
        <v>233.8</v>
      </c>
      <c r="L22" s="77">
        <v>233.8</v>
      </c>
      <c r="M22" s="77">
        <v>233.8</v>
      </c>
    </row>
    <row r="23" spans="1:15" ht="12.75">
      <c r="A23" t="s">
        <v>288</v>
      </c>
      <c r="B23" s="77">
        <v>35</v>
      </c>
      <c r="C23" s="77">
        <v>35</v>
      </c>
      <c r="D23" s="77">
        <v>35</v>
      </c>
      <c r="E23" s="77">
        <v>35</v>
      </c>
      <c r="F23" s="77">
        <v>35</v>
      </c>
      <c r="G23" s="77">
        <v>35</v>
      </c>
      <c r="H23" s="77">
        <v>35</v>
      </c>
      <c r="I23" s="77">
        <v>35</v>
      </c>
      <c r="J23" s="77">
        <v>35</v>
      </c>
      <c r="K23" s="77">
        <v>35</v>
      </c>
      <c r="L23" s="77">
        <v>35</v>
      </c>
      <c r="M23" s="77">
        <v>35</v>
      </c>
      <c r="N23" s="77">
        <v>35</v>
      </c>
      <c r="O23" s="77">
        <v>35</v>
      </c>
    </row>
    <row r="24" spans="1:17" s="4" customFormat="1" ht="12">
      <c r="A24" s="83"/>
      <c r="B24" s="77"/>
      <c r="C24" s="80"/>
      <c r="D24" s="80"/>
      <c r="E24" s="73"/>
      <c r="F24" s="77"/>
      <c r="G24" s="80"/>
      <c r="H24" s="77"/>
      <c r="I24" s="80"/>
      <c r="J24" s="77"/>
      <c r="K24" s="77"/>
      <c r="L24" s="77"/>
      <c r="M24" s="77"/>
      <c r="N24" s="77"/>
      <c r="O24" s="77"/>
      <c r="P24" s="77"/>
      <c r="Q24" s="77"/>
    </row>
    <row r="25" spans="1:17" s="4" customFormat="1" ht="12">
      <c r="A25" s="83"/>
      <c r="B25" s="77"/>
      <c r="C25" s="80"/>
      <c r="D25" s="93" t="s">
        <v>284</v>
      </c>
      <c r="E25" s="80">
        <f>AVERAGE(E5:E7)</f>
        <v>127</v>
      </c>
      <c r="F25" s="80">
        <f>AVERAGE(F5:F7)</f>
        <v>10</v>
      </c>
      <c r="G25" s="80">
        <f aca="true" t="shared" si="0" ref="G25:O25">AVERAGE(G5:G7)</f>
        <v>10</v>
      </c>
      <c r="H25" s="80">
        <f t="shared" si="0"/>
        <v>4</v>
      </c>
      <c r="I25" s="80">
        <f t="shared" si="0"/>
        <v>4</v>
      </c>
      <c r="J25" s="80">
        <f t="shared" si="0"/>
        <v>12</v>
      </c>
      <c r="K25" s="80">
        <f t="shared" si="0"/>
        <v>49</v>
      </c>
      <c r="L25" s="80" t="e">
        <f t="shared" si="0"/>
        <v>#DIV/0!</v>
      </c>
      <c r="M25" s="80">
        <f t="shared" si="0"/>
        <v>20</v>
      </c>
      <c r="N25" s="80">
        <f t="shared" si="0"/>
        <v>4</v>
      </c>
      <c r="O25" s="80">
        <f t="shared" si="0"/>
        <v>11</v>
      </c>
      <c r="P25" s="77"/>
      <c r="Q25" s="77"/>
    </row>
    <row r="26" spans="1:17" s="4" customFormat="1" ht="12">
      <c r="A26" s="83"/>
      <c r="B26" s="77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77"/>
      <c r="Q26" s="77"/>
    </row>
  </sheetData>
  <sheetProtection/>
  <mergeCells count="3">
    <mergeCell ref="A1:P1"/>
    <mergeCell ref="A2:P2"/>
    <mergeCell ref="B3:C3"/>
  </mergeCells>
  <printOptions/>
  <pageMargins left="0.25" right="0.25" top="1" bottom="1" header="0.5" footer="0.5"/>
  <pageSetup horizontalDpi="300" verticalDpi="300" orientation="landscape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Z5" sqref="Z5"/>
    </sheetView>
  </sheetViews>
  <sheetFormatPr defaultColWidth="9.140625" defaultRowHeight="12.75"/>
  <cols>
    <col min="1" max="1" width="43.421875" style="0" bestFit="1" customWidth="1"/>
    <col min="2" max="2" width="9.140625" style="11" customWidth="1"/>
    <col min="12" max="12" width="9.140625" style="0" customWidth="1"/>
    <col min="22" max="22" width="9.140625" style="11" customWidth="1"/>
    <col min="23" max="23" width="9.00390625" style="0" customWidth="1"/>
  </cols>
  <sheetData>
    <row r="1" spans="1:31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40444</v>
      </c>
      <c r="U1" s="41">
        <v>40446</v>
      </c>
      <c r="V1" s="46">
        <v>40456</v>
      </c>
      <c r="W1" s="41">
        <v>40472</v>
      </c>
      <c r="X1" s="41">
        <v>40486</v>
      </c>
      <c r="Y1" s="41">
        <v>40500</v>
      </c>
      <c r="Z1" s="41">
        <v>40519</v>
      </c>
      <c r="AA1" s="41"/>
      <c r="AB1" s="41"/>
      <c r="AC1" s="41"/>
      <c r="AD1" s="41"/>
      <c r="AE1" s="41"/>
    </row>
    <row r="2" spans="1:27" ht="12.75">
      <c r="A2" t="s">
        <v>266</v>
      </c>
      <c r="B2" s="11">
        <v>100</v>
      </c>
      <c r="C2" s="11">
        <v>99</v>
      </c>
      <c r="D2" s="11">
        <v>104</v>
      </c>
      <c r="E2" s="11">
        <v>92</v>
      </c>
      <c r="F2" s="11">
        <v>94</v>
      </c>
      <c r="G2" s="11">
        <v>64</v>
      </c>
      <c r="H2" s="11">
        <v>66</v>
      </c>
      <c r="I2" s="11"/>
      <c r="J2" s="11">
        <v>69</v>
      </c>
      <c r="K2" s="11">
        <v>74</v>
      </c>
      <c r="L2" s="11"/>
      <c r="M2" s="11">
        <v>68</v>
      </c>
      <c r="N2" s="11"/>
      <c r="O2" s="11">
        <v>74</v>
      </c>
      <c r="P2" s="11"/>
      <c r="Q2" s="11"/>
      <c r="R2" s="11">
        <v>78</v>
      </c>
      <c r="S2" s="11"/>
      <c r="T2" s="11"/>
      <c r="U2" s="11">
        <v>76</v>
      </c>
      <c r="V2" s="11">
        <v>80</v>
      </c>
      <c r="W2" s="11"/>
      <c r="X2" s="11"/>
      <c r="Y2" s="11"/>
      <c r="Z2" s="11"/>
      <c r="AA2" s="11"/>
    </row>
    <row r="3" spans="1:27" ht="12.75">
      <c r="A3" t="s">
        <v>267</v>
      </c>
      <c r="B3" s="11">
        <v>84</v>
      </c>
      <c r="C3" s="11">
        <v>81</v>
      </c>
      <c r="D3" s="11">
        <v>95</v>
      </c>
      <c r="E3" s="11">
        <v>80</v>
      </c>
      <c r="F3" s="11">
        <v>800</v>
      </c>
      <c r="G3" s="11">
        <v>50</v>
      </c>
      <c r="H3" s="11">
        <v>55</v>
      </c>
      <c r="I3" s="11"/>
      <c r="J3" s="11">
        <v>59</v>
      </c>
      <c r="K3" s="11">
        <v>57</v>
      </c>
      <c r="L3" s="11"/>
      <c r="M3" s="11">
        <v>65</v>
      </c>
      <c r="N3" s="11"/>
      <c r="O3" s="11">
        <v>65</v>
      </c>
      <c r="P3" s="11"/>
      <c r="Q3" s="11"/>
      <c r="R3" s="11">
        <v>71</v>
      </c>
      <c r="S3" s="11"/>
      <c r="T3" s="11"/>
      <c r="U3" s="11">
        <v>64</v>
      </c>
      <c r="V3" s="11">
        <v>64</v>
      </c>
      <c r="W3" s="11"/>
      <c r="X3" s="11"/>
      <c r="Y3" s="11">
        <v>67</v>
      </c>
      <c r="Z3" s="11">
        <v>76</v>
      </c>
      <c r="AA3" s="11"/>
    </row>
    <row r="4" spans="1:27" ht="12.75">
      <c r="A4" t="s">
        <v>268</v>
      </c>
      <c r="B4" s="11">
        <v>115</v>
      </c>
      <c r="C4" s="11">
        <v>116</v>
      </c>
      <c r="D4" s="11">
        <v>112</v>
      </c>
      <c r="E4" s="11">
        <v>79</v>
      </c>
      <c r="F4" s="11">
        <v>63</v>
      </c>
      <c r="G4" s="11">
        <v>48</v>
      </c>
      <c r="H4" s="11">
        <v>61</v>
      </c>
      <c r="I4" s="11"/>
      <c r="J4" s="11">
        <v>85</v>
      </c>
      <c r="K4" s="11">
        <v>90</v>
      </c>
      <c r="L4" s="11"/>
      <c r="M4" s="11">
        <v>114</v>
      </c>
      <c r="N4" s="11"/>
      <c r="O4" s="11">
        <v>116</v>
      </c>
      <c r="P4" s="11"/>
      <c r="Q4" s="11"/>
      <c r="R4" s="11">
        <v>129</v>
      </c>
      <c r="S4" s="11"/>
      <c r="T4" s="11"/>
      <c r="U4" s="11">
        <v>122</v>
      </c>
      <c r="V4" s="11">
        <v>136</v>
      </c>
      <c r="W4" s="11"/>
      <c r="X4" s="11"/>
      <c r="Y4" s="11">
        <v>119</v>
      </c>
      <c r="Z4" s="11">
        <v>125</v>
      </c>
      <c r="AA4" s="11"/>
    </row>
    <row r="5" spans="1:27" ht="12.75">
      <c r="A5" t="s">
        <v>273</v>
      </c>
      <c r="C5" s="11"/>
      <c r="D5" s="11"/>
      <c r="E5" s="11"/>
      <c r="F5" s="11">
        <v>86</v>
      </c>
      <c r="G5" s="11"/>
      <c r="H5" s="11"/>
      <c r="I5" s="11">
        <v>67</v>
      </c>
      <c r="J5" s="11"/>
      <c r="K5" s="11"/>
      <c r="L5" s="11">
        <v>65</v>
      </c>
      <c r="M5" s="11">
        <v>71</v>
      </c>
      <c r="N5" s="11">
        <v>73</v>
      </c>
      <c r="O5" s="11"/>
      <c r="P5" s="11">
        <v>76</v>
      </c>
      <c r="Q5" s="11">
        <v>71</v>
      </c>
      <c r="R5" s="11">
        <v>74</v>
      </c>
      <c r="S5" s="11">
        <v>76</v>
      </c>
      <c r="T5" s="11">
        <v>78</v>
      </c>
      <c r="U5" s="11"/>
      <c r="W5" s="11">
        <v>84</v>
      </c>
      <c r="X5" s="11">
        <v>83</v>
      </c>
      <c r="Y5" s="11"/>
      <c r="Z5" s="11"/>
      <c r="AA5" s="11"/>
    </row>
    <row r="6" spans="3:27" ht="12.75">
      <c r="C6" s="11"/>
      <c r="N6" s="11"/>
      <c r="O6" s="11"/>
      <c r="P6" s="11"/>
      <c r="Q6" s="11"/>
      <c r="R6" s="11"/>
      <c r="S6" s="11"/>
      <c r="T6" s="11"/>
      <c r="U6" s="11"/>
      <c r="W6" s="11"/>
      <c r="X6" s="11"/>
      <c r="Y6" s="11"/>
      <c r="Z6" s="11"/>
      <c r="AA6" s="11"/>
    </row>
    <row r="7" spans="14:27" ht="12.75">
      <c r="N7" s="11"/>
      <c r="O7" s="11"/>
      <c r="P7" s="11"/>
      <c r="Q7" s="11"/>
      <c r="R7" s="11"/>
      <c r="S7" s="11"/>
      <c r="T7" s="11"/>
      <c r="U7" s="11"/>
      <c r="W7" s="11"/>
      <c r="X7" s="11"/>
      <c r="Y7" s="11"/>
      <c r="Z7" s="11"/>
      <c r="AA7" s="11"/>
    </row>
    <row r="8" spans="23:27" ht="12.75">
      <c r="W8" s="11"/>
      <c r="X8" s="11"/>
      <c r="Y8" s="11"/>
      <c r="Z8" s="11"/>
      <c r="AA8" s="11"/>
    </row>
    <row r="15" ht="12.75">
      <c r="A15" t="s">
        <v>264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 Foutz</dc:creator>
  <cp:keywords/>
  <dc:description/>
  <cp:lastModifiedBy>karlie.mark</cp:lastModifiedBy>
  <cp:lastPrinted>2010-01-13T18:59:57Z</cp:lastPrinted>
  <dcterms:created xsi:type="dcterms:W3CDTF">2008-02-01T22:05:31Z</dcterms:created>
  <dcterms:modified xsi:type="dcterms:W3CDTF">2010-12-14T01:22:46Z</dcterms:modified>
  <cp:category/>
  <cp:version/>
  <cp:contentType/>
  <cp:contentStatus/>
</cp:coreProperties>
</file>